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521" windowWidth="7680" windowHeight="9105" activeTab="0"/>
  </bookViews>
  <sheets>
    <sheet name="дод1" sheetId="1" r:id="rId1"/>
    <sheet name="Дод3" sheetId="2" r:id="rId2"/>
    <sheet name="Dod2" sheetId="3" r:id="rId3"/>
    <sheet name="Dod4" sheetId="4" r:id="rId4"/>
    <sheet name="Dod5" sheetId="5" r:id="rId5"/>
    <sheet name="Dod6" sheetId="6" r:id="rId6"/>
    <sheet name="Dod7" sheetId="7" r:id="rId7"/>
  </sheets>
  <externalReferences>
    <externalReference r:id="rId10"/>
    <externalReference r:id="rId11"/>
  </externalReferences>
  <definedNames>
    <definedName name="_xlfn.AGGREGATE" hidden="1">#NAME?</definedName>
    <definedName name="ГФУ" localSheetId="4">#REF!</definedName>
    <definedName name="ГФУ">#REF!</definedName>
    <definedName name="_xlnm.Print_Titles" localSheetId="4">'Dod5'!$A:$D</definedName>
    <definedName name="_xlnm.Print_Titles" localSheetId="5">'Dod6'!$D:$E,'Dod6'!$28:$30</definedName>
    <definedName name="_xlnm.Print_Titles" localSheetId="1">'Дод3'!$11:$14</definedName>
    <definedName name="Культура" localSheetId="4">#REF!</definedName>
    <definedName name="Культура">#REF!</definedName>
    <definedName name="Ліцей" localSheetId="4">#REF!</definedName>
    <definedName name="Ліцей">#REF!</definedName>
    <definedName name="_xlnm.Print_Area" localSheetId="2">'Dod2'!$A$1:$F$12</definedName>
    <definedName name="_xlnm.Print_Area" localSheetId="3">'Dod4'!$A$1:$P$23</definedName>
    <definedName name="_xlnm.Print_Area" localSheetId="4">'Dod5'!$A$3:$U$29</definedName>
    <definedName name="_xlnm.Print_Area" localSheetId="5">'Dod6'!$A$1:$I$49</definedName>
    <definedName name="Освіта" localSheetId="4">#REF!</definedName>
    <definedName name="Освіта">#REF!</definedName>
    <definedName name="УСЗ" localSheetId="4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<sst xmlns="http://schemas.openxmlformats.org/spreadsheetml/2006/main" count="900" uniqueCount="635">
  <si>
    <t>Загальне фінансування</t>
  </si>
  <si>
    <t>Надання кредитів</t>
  </si>
  <si>
    <t>Загальний фонд</t>
  </si>
  <si>
    <t>Спеціальний фонд</t>
  </si>
  <si>
    <t>Разом</t>
  </si>
  <si>
    <t>Всього</t>
  </si>
  <si>
    <t>з них</t>
  </si>
  <si>
    <t>0110000</t>
  </si>
  <si>
    <t>Код бюджету</t>
  </si>
  <si>
    <t>0100000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</si>
  <si>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</si>
  <si>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</si>
  <si>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</si>
  <si>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</si>
  <si>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</si>
  <si>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</si>
  <si>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</si>
  <si>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</si>
  <si>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</si>
  <si>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</si>
  <si>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</si>
  <si>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</si>
  <si>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</si>
  <si>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</si>
  <si>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7810</t>
  </si>
  <si>
    <t>0320</t>
  </si>
  <si>
    <t>Видатки на запобігання та ліквідацію надзвичайних ситуацій та наслідків стихійного лиха</t>
  </si>
  <si>
    <t xml:space="preserve"> </t>
  </si>
  <si>
    <t>грн</t>
  </si>
  <si>
    <t xml:space="preserve">Код                                    </t>
  </si>
  <si>
    <t xml:space="preserve"> Назва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</si>
  <si>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</si>
  <si>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</si>
  <si>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</si>
  <si>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>Фінансування за борговими операціями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</si>
  <si>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</si>
  <si>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</si>
  <si>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Зміна обсягів готівкових коштів на рахунку міського бюджету</t>
  </si>
  <si>
    <t>(грн.)</t>
  </si>
  <si>
    <t>Інші видатки на соціальний захист населення</t>
  </si>
  <si>
    <t>Код  програмної  класифікації  видатків  та  кредитування  місцевих  бюджетів</t>
  </si>
  <si>
    <t>Код ТПКВКМБ /
ТКВКБМС</t>
  </si>
  <si>
    <t>Код ФКВКБ</t>
  </si>
  <si>
    <t xml:space="preserve">Повернення кредитів            </t>
  </si>
  <si>
    <t>Кредитування - всього</t>
  </si>
  <si>
    <t>Загальний   фонд</t>
  </si>
  <si>
    <t xml:space="preserve">    Спеціальний фонд   </t>
  </si>
  <si>
    <t xml:space="preserve">Спеціальний фонд    </t>
  </si>
  <si>
    <t>0118106</t>
  </si>
  <si>
    <t>8106</t>
  </si>
  <si>
    <t>Надання державного пільгового кредиту індивідуальним сільським забудовникам</t>
  </si>
  <si>
    <t>0118107</t>
  </si>
  <si>
    <t>8107</t>
  </si>
  <si>
    <t>Повернення коштів, наданих для кредитування індивідуальних сільських забудовників</t>
  </si>
  <si>
    <t>...........</t>
  </si>
  <si>
    <t>.............</t>
  </si>
  <si>
    <t xml:space="preserve">Назва місцевого бюджету адміністративно-територіальної одиниці </t>
  </si>
  <si>
    <t>Субвенції з міського  бюджету</t>
  </si>
  <si>
    <t>25314000000</t>
  </si>
  <si>
    <t>r</t>
  </si>
  <si>
    <t>районний бюджет</t>
  </si>
  <si>
    <t>КПК</t>
  </si>
  <si>
    <t>грн.</t>
  </si>
  <si>
    <t>Додаток  7</t>
  </si>
  <si>
    <t>Перелік державних та регіональних програм, які фінансуватимуться за рахунок коштів  міського бюджету  в 2017 році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</si>
  <si>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</si>
  <si>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</si>
  <si>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</si>
  <si>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0113400</t>
  </si>
  <si>
    <t>0117810</t>
  </si>
  <si>
    <t>0118106                                 0118107</t>
  </si>
  <si>
    <t>8106              8107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</si>
  <si>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</si>
  <si>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</si>
  <si>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</si>
  <si>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</si>
  <si>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  Програма  соціального захисту жителів Носівської міської ради на 2017-2018 роки 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</si>
  <si>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</si>
  <si>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</si>
  <si>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8100</t>
  </si>
  <si>
    <t xml:space="preserve">                                                   Міський голова                                                       В.М.Ігнатченко</t>
  </si>
  <si>
    <t>Носівська міська рада (виконавчий апарат )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</si>
  <si>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</si>
  <si>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t>Носівська міська рада (  виконавчий апарат )</t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</si>
  <si>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</si>
  <si>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</si>
  <si>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</si>
  <si>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Начальник фінансового управління Носівської міської ради                                                         В.І.Пазуха</t>
  </si>
  <si>
    <t>Повернення кредитів до міського бюджету та розподіл надання кредитів з міського бюджету в 2018 році</t>
  </si>
  <si>
    <t xml:space="preserve">                                                                                                                                                                                 Начальник фінансового управління Носівської міської ради                                            В.І.Пазуха</t>
  </si>
  <si>
    <t>Суввенція з місцевого бюджету на здійснення переданих видатків у сфері охорони здоров\я за рахунок медичної субвенції</t>
  </si>
  <si>
    <t>На утримання стаціонарного відділення територіального центру спільної власності сіл, міст Носівського району</t>
  </si>
  <si>
    <t xml:space="preserve">На забезпечення централізованих заходів з лікування  хворих на  цукровий та нецукровий діабет </t>
  </si>
  <si>
    <t>Міжбюджетні трансферти  з бюджету міської ради ( ОТГ )  місцевим/державному бюджетам  на 2018 рік</t>
  </si>
  <si>
    <t>Будівництво інших об"єктів соціальної  та виробничої інфраструктури комунальної власності</t>
  </si>
  <si>
    <t>7330</t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</si>
  <si>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</si>
  <si>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</si>
  <si>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</si>
  <si>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</si>
  <si>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</si>
  <si>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</si>
  <si>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</si>
  <si>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Відділ освіти,сім"ї,молоді та спорту Носівської міської ради</t>
  </si>
  <si>
    <t>Надання дошкільної освіти</t>
  </si>
  <si>
    <t>Співфінансування з місцевого бюджету інвестиційних програм і проектів</t>
  </si>
  <si>
    <t>Співфінансування будівництва школи № 5 за рахунок ДФРР</t>
  </si>
  <si>
    <t>Відділ культури і туризму Носівської міської ради</t>
  </si>
  <si>
    <t>Забезпечення діяльності палаців і будинків культури, центрів дозвілля та інших клубних закладів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</si>
  <si>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</si>
  <si>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</si>
  <si>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 xml:space="preserve">Носівська міська рада     </t>
    </r>
    <r>
      <rPr>
        <i/>
        <sz val="12"/>
        <rFont val="Times New Roman"/>
        <family val="1"/>
      </rPr>
      <t>(виконавчий апарат )</t>
    </r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</si>
  <si>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</si>
  <si>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 xml:space="preserve">                                              Начальник фінансового управління міської ради        В.І.Пазуха</t>
  </si>
  <si>
    <t>Начальник фінансового управління міської ради                      В.І.Пазуха</t>
  </si>
  <si>
    <t xml:space="preserve">                                                                                                                                                         Начальник фінансового управління міської ради            В.І.Пазуха</t>
  </si>
  <si>
    <t>ПРОЕКТ</t>
  </si>
  <si>
    <t>Додаток №3</t>
  </si>
  <si>
    <t>до рішення районної ради від 29 грудня 2016 року</t>
  </si>
  <si>
    <t>"Про районний бюджет на 2017 рік"</t>
  </si>
  <si>
    <t>від 22 грудня 2017 року</t>
  </si>
  <si>
    <t>Код програмної класифікації видатків та кредитування місцевих бюджетів1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</si>
  <si>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</si>
  <si>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</si>
  <si>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</si>
  <si>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</si>
  <si>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</si>
  <si>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Носівська міська рада</t>
  </si>
  <si>
    <t>0100</t>
  </si>
  <si>
    <t>Державне управління</t>
  </si>
  <si>
    <t>0110170</t>
  </si>
  <si>
    <t>150</t>
  </si>
  <si>
    <t>0110180</t>
  </si>
  <si>
    <t>0180</t>
  </si>
  <si>
    <t>0133</t>
  </si>
  <si>
    <t>Інша діяльність у сфері державного управління</t>
  </si>
  <si>
    <t>ё</t>
  </si>
  <si>
    <t>0113240</t>
  </si>
  <si>
    <t>3240</t>
  </si>
  <si>
    <t>1090</t>
  </si>
  <si>
    <t>Інші заклади та заходи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</si>
  <si>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</si>
  <si>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</si>
  <si>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</si>
  <si>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</si>
  <si>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</si>
  <si>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</si>
  <si>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0200000</t>
  </si>
  <si>
    <t>Районна державна адміністрація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</si>
  <si>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</si>
  <si>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</si>
  <si>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</si>
  <si>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</si>
  <si>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</si>
  <si>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</si>
  <si>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</si>
  <si>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медико-санітарна допомога населенню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</si>
  <si>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</si>
  <si>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</si>
  <si>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</si>
  <si>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</si>
  <si>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0212112</t>
  </si>
  <si>
    <t>2112</t>
  </si>
  <si>
    <t>Первинна медична допомога населенню, що надається фельдшерсько-акушерськими пунктами</t>
  </si>
  <si>
    <t>0212140</t>
  </si>
  <si>
    <t>Програми і централізовані заходи у галузі охорони здоров`я</t>
  </si>
  <si>
    <t>0212141</t>
  </si>
  <si>
    <t>2141</t>
  </si>
  <si>
    <t>0763</t>
  </si>
  <si>
    <t>Програми і централізовані заходи з імунопрофілактики</t>
  </si>
  <si>
    <t>0212142</t>
  </si>
  <si>
    <t>2142</t>
  </si>
  <si>
    <t>Програми і централізовані заходи боротьби з туберкульозом</t>
  </si>
  <si>
    <t>0212143</t>
  </si>
  <si>
    <t>2143</t>
  </si>
  <si>
    <t>Програми і централізовані заходи профілактики ВІЛ-інфекції/СНІДу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</si>
  <si>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</si>
  <si>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</si>
  <si>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</si>
  <si>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</si>
  <si>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</si>
  <si>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Централізовані заходи з лікування онкологічних хворих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</si>
  <si>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</si>
  <si>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</si>
  <si>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</si>
  <si>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</si>
  <si>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</si>
  <si>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здоров’я</t>
  </si>
  <si>
    <t>0212151</t>
  </si>
  <si>
    <t>2151</t>
  </si>
  <si>
    <t>Забезпечення діяльності інших закладів у сфері охорони здоров’я</t>
  </si>
  <si>
    <t>0212152</t>
  </si>
  <si>
    <t>2152</t>
  </si>
  <si>
    <t>Інші програми та заходи у сфері охорони здоров’я</t>
  </si>
  <si>
    <t>0213110</t>
  </si>
  <si>
    <t>Заклади і заходи з питань дітей та їх соціального захисту</t>
  </si>
  <si>
    <t>0213111</t>
  </si>
  <si>
    <t>3111</t>
  </si>
  <si>
    <t>1040</t>
  </si>
  <si>
    <t>Утримання закладів, що надають соціальні послуги дітям, що опинились у складних життєвих обставинах</t>
  </si>
  <si>
    <t>0213112</t>
  </si>
  <si>
    <t>3112</t>
  </si>
  <si>
    <t>Заходи державної політики з питань дітей та їх соціального захисту</t>
  </si>
  <si>
    <t>0213120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</si>
  <si>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</si>
  <si>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</si>
  <si>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</si>
  <si>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</si>
  <si>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</si>
  <si>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</si>
  <si>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</si>
  <si>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</si>
  <si>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</si>
  <si>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із питань сім'ї</t>
  </si>
  <si>
    <t>0213190</t>
  </si>
  <si>
    <t>Соціальний захист ветеранів війни та праці</t>
  </si>
  <si>
    <t>0213191</t>
  </si>
  <si>
    <t>3191</t>
  </si>
  <si>
    <t>1030</t>
  </si>
  <si>
    <t>Інші видатки на соціальний захист ветеранів війни та праці</t>
  </si>
  <si>
    <t>0213192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</si>
  <si>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</si>
  <si>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</si>
  <si>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0213240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</si>
  <si>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</si>
  <si>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</si>
  <si>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</si>
  <si>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0213242</t>
  </si>
  <si>
    <t>0215010</t>
  </si>
  <si>
    <t>5010</t>
  </si>
  <si>
    <t>Проведення спортивної роботи в регіоні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</si>
  <si>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</si>
  <si>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</si>
  <si>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</si>
  <si>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</si>
  <si>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</si>
  <si>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</si>
  <si>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</si>
  <si>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0215050</t>
  </si>
  <si>
    <t>Підтримка фізкультурно-спортивного руху</t>
  </si>
  <si>
    <t>0215051</t>
  </si>
  <si>
    <t>5051</t>
  </si>
  <si>
    <t>Фінансова підтримка регіональних 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</si>
  <si>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</si>
  <si>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</si>
  <si>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</si>
  <si>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</si>
  <si>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7110</t>
  </si>
  <si>
    <t>0421</t>
  </si>
  <si>
    <t>Реалізація програм в галузі сільського господарства</t>
  </si>
  <si>
    <t>0217610</t>
  </si>
  <si>
    <t>7610</t>
  </si>
  <si>
    <t>0411</t>
  </si>
  <si>
    <t>Сприяння розвитку малого та середнього підприємництва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</si>
  <si>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</si>
  <si>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</si>
  <si>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</si>
  <si>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</si>
  <si>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</si>
  <si>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</si>
  <si>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 </t>
  </si>
  <si>
    <t>0210180</t>
  </si>
  <si>
    <t>1000</t>
  </si>
  <si>
    <t>Освіта</t>
  </si>
  <si>
    <t>0111010</t>
  </si>
  <si>
    <t>1010</t>
  </si>
  <si>
    <t>0910</t>
  </si>
  <si>
    <t>0111020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</si>
  <si>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</si>
  <si>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</si>
  <si>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</si>
  <si>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освітньої субвенції</t>
  </si>
  <si>
    <t>додаткової дотації з місцевого бюджету на здійснення переданих видатків з утримання закладів освіти</t>
  </si>
  <si>
    <t>міського бюджету</t>
  </si>
  <si>
    <t>0111090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</si>
  <si>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</si>
  <si>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</si>
  <si>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</si>
  <si>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</si>
  <si>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</si>
  <si>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</si>
  <si>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1011190, 1011200, 1011210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</si>
  <si>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</si>
  <si>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</si>
  <si>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</si>
  <si>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</si>
  <si>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</si>
  <si>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</si>
  <si>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</si>
  <si>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</si>
  <si>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3000</t>
  </si>
  <si>
    <t>Соціальний захист та соціальне забезпечення</t>
  </si>
  <si>
    <t>0810000</t>
  </si>
  <si>
    <t>Управління  соціального захисту населення райдержадміністрації</t>
  </si>
  <si>
    <t>0113030</t>
  </si>
  <si>
    <t>3030</t>
  </si>
  <si>
    <t xml:space="preserve">Надання пільг з оплати послуг зв'язку, інших передбачених законодавствот пільг окремим категоріям громадян та компенсації за пільговий проїзд окремих категорій громадян </t>
  </si>
  <si>
    <t>0113034</t>
  </si>
  <si>
    <t>3032</t>
  </si>
  <si>
    <t>1070</t>
  </si>
  <si>
    <t>Надання пільг окремим категоріям громадян з оплати послуг зв'язку</t>
  </si>
  <si>
    <t>0113035</t>
  </si>
  <si>
    <t>3033</t>
  </si>
  <si>
    <t>Компенсаційні виплати на пільговий проїзд автомобільним транспортом окремим категоріям громадян</t>
  </si>
  <si>
    <t>0113037</t>
  </si>
  <si>
    <t>3035</t>
  </si>
  <si>
    <t>Компенсаційні виплати за пільговий проїзд окремих категорій громадян на залізничному транспорті</t>
  </si>
  <si>
    <t>3210</t>
  </si>
  <si>
    <t>3200</t>
  </si>
  <si>
    <t>Організація та проведення громадських робот</t>
  </si>
  <si>
    <t>0813220</t>
  </si>
  <si>
    <t>3220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</si>
  <si>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</si>
  <si>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</si>
  <si>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</si>
  <si>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</si>
  <si>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</si>
  <si>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</si>
  <si>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</si>
  <si>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</si>
  <si>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</si>
  <si>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</si>
  <si>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</si>
  <si>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</si>
  <si>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</si>
  <si>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</si>
  <si>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</si>
  <si>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</si>
  <si>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</si>
  <si>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</si>
  <si>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</si>
  <si>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</si>
  <si>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</si>
  <si>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</si>
  <si>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</si>
  <si>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</si>
  <si>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</si>
  <si>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</si>
  <si>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</si>
  <si>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</si>
  <si>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</si>
  <si>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</si>
  <si>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</si>
  <si>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</si>
  <si>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</si>
  <si>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</si>
  <si>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</si>
  <si>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</si>
  <si>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</si>
  <si>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</si>
  <si>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</si>
  <si>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</si>
  <si>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</si>
  <si>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у зв'язку з вагітністю і пологами</t>
  </si>
  <si>
    <t>0813043</t>
  </si>
  <si>
    <t>3043</t>
  </si>
  <si>
    <t>Надання допомоги до досягнення дитиною трирічного віку</t>
  </si>
  <si>
    <t>0813044</t>
  </si>
  <si>
    <t>3044</t>
  </si>
  <si>
    <t>Надання допомоги при народженні дитини</t>
  </si>
  <si>
    <t>0813045</t>
  </si>
  <si>
    <t>3045</t>
  </si>
  <si>
    <t>Надання допомоги на дітей, над якими встановлено опіку чи піклування</t>
  </si>
  <si>
    <t>0813046</t>
  </si>
  <si>
    <t>3046</t>
  </si>
  <si>
    <t>Надання допомоги на дітей одиноким матерям</t>
  </si>
  <si>
    <t>0813047</t>
  </si>
  <si>
    <t>3047</t>
  </si>
  <si>
    <t>Надання тимчасової державної допомоги дітям</t>
  </si>
  <si>
    <t>0813048</t>
  </si>
  <si>
    <t>3048</t>
  </si>
  <si>
    <t>Надання допомоги при усиновленні дитини</t>
  </si>
  <si>
    <t>0813049</t>
  </si>
  <si>
    <t>3049</t>
  </si>
  <si>
    <t>Надання державної соціальної допомоги малозабезпеченим сім'ям</t>
  </si>
  <si>
    <t>0813080</t>
  </si>
  <si>
    <t>3080</t>
  </si>
  <si>
    <t>Надання допомоги по догляду за особами з інвалідністю I чи II групи внаслідок психічного розладу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</si>
  <si>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</si>
  <si>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</si>
  <si>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</si>
  <si>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</si>
  <si>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</si>
  <si>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</si>
  <si>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</si>
  <si>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</si>
  <si>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1011230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</si>
  <si>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</si>
  <si>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потронатного вихователя</t>
  </si>
  <si>
    <t>4000</t>
  </si>
  <si>
    <t>Культура і мистецтво</t>
  </si>
  <si>
    <t>1010000</t>
  </si>
  <si>
    <t>Відділ культури і туризму, національностей та релігій  райдержадміністрації</t>
  </si>
  <si>
    <t>0114030</t>
  </si>
  <si>
    <t>4020</t>
  </si>
  <si>
    <t>0822</t>
  </si>
  <si>
    <t>Фінансова підтримка філармоній, художніх і музичних колективів, ансамблів, концертних та ціркових організацій</t>
  </si>
  <si>
    <t>1014030</t>
  </si>
  <si>
    <t>4030</t>
  </si>
  <si>
    <t>0824</t>
  </si>
  <si>
    <t>0114070</t>
  </si>
  <si>
    <t>4040</t>
  </si>
  <si>
    <t>Забезпечення діяльності музеїв i виставок</t>
  </si>
  <si>
    <t>4050</t>
  </si>
  <si>
    <t>0114090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</si>
  <si>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</si>
  <si>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</si>
  <si>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</si>
  <si>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</si>
  <si>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</si>
  <si>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</si>
  <si>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1014080</t>
  </si>
  <si>
    <t>4080</t>
  </si>
  <si>
    <t>Інші заклади та заходи в галузі культури і мистецтва</t>
  </si>
  <si>
    <t>5000</t>
  </si>
  <si>
    <t>Фізична культура і спорт</t>
  </si>
  <si>
    <t>0115030</t>
  </si>
  <si>
    <t>5030</t>
  </si>
  <si>
    <t>Розвиток дитячо-юнацького та резервного спорту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</si>
  <si>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</si>
  <si>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</si>
  <si>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</si>
  <si>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</si>
  <si>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</si>
  <si>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6000</t>
  </si>
  <si>
    <t>Житлово-комунальне господарство</t>
  </si>
  <si>
    <t>0116050</t>
  </si>
  <si>
    <t>Утримання та ефективна експлуатація об'єктів житлово-комунального господарства</t>
  </si>
  <si>
    <t>0116052</t>
  </si>
  <si>
    <t>6013</t>
  </si>
  <si>
    <t>0620</t>
  </si>
  <si>
    <t>Забезпечення діяльності водопроводно-каналізаційного господарства</t>
  </si>
  <si>
    <t>0116060</t>
  </si>
  <si>
    <t>6030</t>
  </si>
  <si>
    <t>Організація благоустрою населенних пунктів</t>
  </si>
  <si>
    <t>7300</t>
  </si>
  <si>
    <t>Будивництво та регіональний розвиток</t>
  </si>
  <si>
    <t>0116310</t>
  </si>
  <si>
    <t>Будівництво мереж вуличного освітлення</t>
  </si>
  <si>
    <t>0116410</t>
  </si>
  <si>
    <t>0116430</t>
  </si>
  <si>
    <t>7350</t>
  </si>
  <si>
    <t>Розроблення схем планування та забудови територій (містобудівної документації)</t>
  </si>
  <si>
    <t>7400</t>
  </si>
  <si>
    <t>Транспорт та транспортна інфраструктура, дорожне господарство</t>
  </si>
  <si>
    <t>0116650</t>
  </si>
  <si>
    <t>7440</t>
  </si>
  <si>
    <t>Утримання та розвиток транспортної інфраструктури</t>
  </si>
  <si>
    <t>7100</t>
  </si>
  <si>
    <t>Сільське, лісове, рибне господарство та мисливство</t>
  </si>
  <si>
    <t>0117310</t>
  </si>
  <si>
    <t>7130</t>
  </si>
  <si>
    <t>Здійснення заходів із землеустрою</t>
  </si>
  <si>
    <t>7600</t>
  </si>
  <si>
    <t>Інші програми та заходи, пов'язані з економфчною діяльністю</t>
  </si>
  <si>
    <t>0117470</t>
  </si>
  <si>
    <t>7670</t>
  </si>
  <si>
    <t>Внески до статутного капіталу суб'єктів господарбвання</t>
  </si>
  <si>
    <t>0119180</t>
  </si>
  <si>
    <t>7692</t>
  </si>
  <si>
    <t>Видатки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</si>
  <si>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Захист населення і територій від надзвичайних ситуацій техногенного та природного характеру</t>
  </si>
  <si>
    <t>0118010</t>
  </si>
  <si>
    <t>8700</t>
  </si>
  <si>
    <t>Резервний фонд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</si>
  <si>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</si>
  <si>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</si>
  <si>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0118021</t>
  </si>
  <si>
    <t>0191</t>
  </si>
  <si>
    <t>0160</t>
  </si>
  <si>
    <t xml:space="preserve">Проведення місцевих виборів 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</si>
  <si>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</si>
  <si>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субвенції з державного бюджету</t>
  </si>
  <si>
    <t>0118390</t>
  </si>
  <si>
    <t>9410</t>
  </si>
  <si>
    <t>9100</t>
  </si>
  <si>
    <t>Дотації з місцевого бюджету іншим бюджетам</t>
  </si>
  <si>
    <t>0118680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</si>
  <si>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</si>
  <si>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здорлв'я за рахунок відповідної додаткової дотації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</si>
  <si>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</si>
  <si>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</si>
  <si>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0118800</t>
  </si>
  <si>
    <t>9770</t>
  </si>
  <si>
    <t>Інші субвенції з місцевого бюджету</t>
  </si>
  <si>
    <t>8300</t>
  </si>
  <si>
    <t>Охорона навколишнього природного середовища</t>
  </si>
  <si>
    <t>0119130</t>
  </si>
  <si>
    <t>8330</t>
  </si>
  <si>
    <t>Інша діяльність у сфері екології та охорони природних ресурсів</t>
  </si>
  <si>
    <t>Відділ освіти, сім'ї, молоді та спорту Носівської міської ради</t>
  </si>
  <si>
    <t>02</t>
  </si>
  <si>
    <t>0610160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</si>
  <si>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</si>
  <si>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</si>
  <si>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06</t>
  </si>
  <si>
    <t>0611010</t>
  </si>
  <si>
    <t>0611020</t>
  </si>
  <si>
    <t>1011170</t>
  </si>
  <si>
    <t>1011190, 1011210</t>
  </si>
  <si>
    <t>1013160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</si>
  <si>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</si>
  <si>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</si>
  <si>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</si>
  <si>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1015011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</si>
  <si>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</si>
  <si>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</si>
  <si>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</si>
  <si>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Співфінансування </t>
  </si>
  <si>
    <t>1500000</t>
  </si>
  <si>
    <t>Орган з питань праці та соціального захисту населення</t>
  </si>
  <si>
    <t>1510180</t>
  </si>
  <si>
    <t>1513030</t>
  </si>
  <si>
    <t>1513034</t>
  </si>
  <si>
    <t>1513035</t>
  </si>
  <si>
    <t>1513100</t>
  </si>
  <si>
    <t>3100</t>
  </si>
  <si>
    <t>Надання соціальних та реабілітаційних послуг громадяная похилого віку, особам з інвалідністю, дітям з інвалідністю в установах соціального обслуговування</t>
  </si>
  <si>
    <t>1513104</t>
  </si>
  <si>
    <t>3161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</si>
  <si>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 соцпослуга )</t>
  </si>
  <si>
    <t>3182</t>
  </si>
  <si>
    <t>1513400</t>
  </si>
  <si>
    <t>Забезпечення діяльності  інших закладів  у сфері соціального  захисту  і соціального забезпечення</t>
  </si>
  <si>
    <t>2400000</t>
  </si>
  <si>
    <t>2410180</t>
  </si>
  <si>
    <t>2414030</t>
  </si>
  <si>
    <t>2414070</t>
  </si>
  <si>
    <t>2414090</t>
  </si>
  <si>
    <t>2414100</t>
  </si>
  <si>
    <t>2414200</t>
  </si>
  <si>
    <t>7500000</t>
  </si>
  <si>
    <t>Фінансовий орган</t>
  </si>
  <si>
    <t>7510180</t>
  </si>
  <si>
    <t>7600000</t>
  </si>
  <si>
    <t>Фінансовий орган (в частині  міжбюджетних трансфертів, резервного фонду)</t>
  </si>
  <si>
    <t>7618010</t>
  </si>
  <si>
    <t>7618370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</si>
  <si>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</si>
  <si>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</si>
  <si>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7618390</t>
  </si>
  <si>
    <t>7618680</t>
  </si>
  <si>
    <t>7618800</t>
  </si>
  <si>
    <t>Начальник фінансового управління</t>
  </si>
  <si>
    <t>Пазуха В.І.</t>
  </si>
  <si>
    <t>Додаток 1</t>
  </si>
  <si>
    <t xml:space="preserve"> "Про міський бюджет на 2018 рік"</t>
  </si>
  <si>
    <t>Доходи міського бюджету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</si>
  <si>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</si>
  <si>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</si>
  <si>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</si>
  <si>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</si>
  <si>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</si>
  <si>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</si>
  <si>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</si>
  <si>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</si>
  <si>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</si>
  <si>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</si>
  <si>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</si>
  <si>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</si>
  <si>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</si>
  <si>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</si>
  <si>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</si>
  <si>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</si>
  <si>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</si>
  <si>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</si>
  <si>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</si>
  <si>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</si>
  <si>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</si>
  <si>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</si>
  <si>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</si>
  <si>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</si>
  <si>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</si>
  <si>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</si>
  <si>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</si>
  <si>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</si>
  <si>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</si>
  <si>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</si>
  <si>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</si>
  <si>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</si>
  <si>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</si>
  <si>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</si>
  <si>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</si>
  <si>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</si>
  <si>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</si>
  <si>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</si>
  <si>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</si>
  <si>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</si>
  <si>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</si>
  <si>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</si>
  <si>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</si>
  <si>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</si>
  <si>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</si>
  <si>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</si>
  <si>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</si>
  <si>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</si>
  <si>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</si>
  <si>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</si>
  <si>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</si>
  <si>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Наджодження бюджетних установ від реалізації в установленому порядку майна ( крім нерухомого майна)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</si>
  <si>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</si>
  <si>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</si>
  <si>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</si>
  <si>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</si>
  <si>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</si>
  <si>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</si>
  <si>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</si>
  <si>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</si>
  <si>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</si>
  <si>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</si>
  <si>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</si>
  <si>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</si>
  <si>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</si>
  <si>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</si>
  <si>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</si>
  <si>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</si>
  <si>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</si>
  <si>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</si>
  <si>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Дотація з обласного бюджету</t>
  </si>
  <si>
    <t>ВСЬОГО ДОХОДІВ</t>
  </si>
  <si>
    <t>Начальник фінансового управління міської ради                                              В.І.Пазуха</t>
  </si>
  <si>
    <t>Розподіл видатків  міського бюджету  на 2018 рік</t>
  </si>
  <si>
    <t>Фінансування міського бюджету  на 2018 рік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</si>
  <si>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</si>
  <si>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</si>
  <si>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КТПКВКМБ</t>
  </si>
  <si>
    <t>Код функціональної класифікації видатків та кредитування</t>
  </si>
  <si>
    <t>до рішення  виконавчого комітету міської ради від  15  грудня 2017 року</t>
  </si>
  <si>
    <t>Додаток  3 до рішення виконавчого комітету  міської ради " Про міський бюджет на 2018рік "</t>
  </si>
  <si>
    <t>Додаток 2                                                                              до рішення виконавчого комітету міської ради  «Про міський бюджет на 2018 рік»   від 15 грудня 2017 року</t>
  </si>
  <si>
    <t xml:space="preserve">Додаток  4
до рішення виконавчого комітету міської ради від 15 грудня 2017 року"Про міський бюджет  на 2018 рік" </t>
  </si>
  <si>
    <t>Додаток 5   до рішення виконавчого комітету  міської ради
"Про міський бюджет  на 2018 рік"  від 15 грудня 2017 року</t>
  </si>
  <si>
    <t>Додаток  6</t>
  </si>
  <si>
    <t>до рішення  виконавчого комітету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 міський бюджет  на 2018 рік" від 15 грудня 2017 року</t>
  </si>
  <si>
    <t>до рішення  виконавчого комітету міської ради
"Про міський бюджет  на 2017 рік"     від 15 грудня 2017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</si>
</sst>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3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4"/>
      <name val="Times New Roman CYR"/>
      <family val="0"/>
    </font>
    <font>
      <sz val="9.5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vertAlign val="superscript"/>
      <sz val="14"/>
      <name val="Times New Roman"/>
      <family val="1"/>
    </font>
    <font>
      <i/>
      <sz val="16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7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Times New Roman Cyr"/>
      <family val="0"/>
    </font>
    <font>
      <b/>
      <i/>
      <sz val="14.5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i/>
      <sz val="20"/>
      <name val="Times New Roman Cyr"/>
      <family val="0"/>
    </font>
    <font>
      <b/>
      <i/>
      <sz val="18"/>
      <name val="Times New Roman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 Cyr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02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2" fillId="47" borderId="0" applyNumberFormat="0" applyBorder="0" applyAlignment="0" applyProtection="0"/>
    <xf numFmtId="0" fontId="103" fillId="48" borderId="1" applyNumberFormat="0" applyAlignment="0" applyProtection="0"/>
    <xf numFmtId="0" fontId="9" fillId="5" borderId="2" applyNumberFormat="0" applyAlignment="0" applyProtection="0"/>
    <xf numFmtId="0" fontId="10" fillId="19" borderId="3" applyNumberFormat="0" applyAlignment="0" applyProtection="0"/>
    <xf numFmtId="0" fontId="17" fillId="19" borderId="2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04" fillId="49" borderId="0" applyNumberFormat="0" applyBorder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 vertical="top"/>
      <protection/>
    </xf>
    <xf numFmtId="0" fontId="108" fillId="0" borderId="7" applyNumberFormat="0" applyFill="0" applyAlignment="0" applyProtection="0"/>
    <xf numFmtId="0" fontId="14" fillId="0" borderId="8" applyNumberFormat="0" applyFill="0" applyAlignment="0" applyProtection="0"/>
    <xf numFmtId="0" fontId="109" fillId="50" borderId="9" applyNumberFormat="0" applyAlignment="0" applyProtection="0"/>
    <xf numFmtId="0" fontId="12" fillId="51" borderId="10" applyNumberFormat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11" fillId="52" borderId="1" applyNumberFormat="0" applyAlignment="0" applyProtection="0"/>
    <xf numFmtId="0" fontId="24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12" fillId="0" borderId="11" applyNumberFormat="0" applyFill="0" applyAlignment="0" applyProtection="0"/>
    <xf numFmtId="0" fontId="8" fillId="4" borderId="0" applyNumberFormat="0" applyBorder="0" applyAlignment="0" applyProtection="0"/>
    <xf numFmtId="0" fontId="113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9" borderId="12" applyNumberFormat="0" applyFont="0" applyAlignment="0" applyProtection="0"/>
    <xf numFmtId="0" fontId="16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114" fillId="52" borderId="14" applyNumberFormat="0" applyAlignment="0" applyProtection="0"/>
    <xf numFmtId="0" fontId="20" fillId="0" borderId="15" applyNumberFormat="0" applyFill="0" applyAlignment="0" applyProtection="0"/>
    <xf numFmtId="0" fontId="115" fillId="55" borderId="0" applyNumberFormat="0" applyBorder="0" applyAlignment="0" applyProtection="0"/>
    <xf numFmtId="0" fontId="23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128" applyNumberFormat="1" applyFont="1" applyFill="1" applyBorder="1" applyAlignment="1" applyProtection="1">
      <alignment vertical="top"/>
      <protection/>
    </xf>
    <xf numFmtId="0" fontId="35" fillId="0" borderId="0" xfId="126" applyFont="1" applyFill="1" applyAlignment="1" applyProtection="1">
      <alignment vertical="top" wrapText="1"/>
      <protection locked="0"/>
    </xf>
    <xf numFmtId="0" fontId="30" fillId="0" borderId="0" xfId="133" applyFont="1" applyAlignment="1" applyProtection="1">
      <alignment vertical="top" wrapText="1"/>
      <protection locked="0"/>
    </xf>
    <xf numFmtId="0" fontId="35" fillId="0" borderId="0" xfId="133" applyFont="1" applyAlignment="1">
      <alignment horizontal="center" vertical="top" wrapText="1"/>
      <protection/>
    </xf>
    <xf numFmtId="0" fontId="5" fillId="0" borderId="0" xfId="128" applyNumberFormat="1" applyFont="1" applyFill="1" applyBorder="1" applyAlignment="1" applyProtection="1">
      <alignment horizontal="right" vertical="top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33" fillId="0" borderId="17" xfId="128" applyNumberFormat="1" applyFont="1" applyFill="1" applyBorder="1" applyAlignment="1" applyProtection="1">
      <alignment horizontal="center" vertical="top" wrapText="1"/>
      <protection/>
    </xf>
    <xf numFmtId="0" fontId="33" fillId="0" borderId="18" xfId="128" applyNumberFormat="1" applyFont="1" applyFill="1" applyBorder="1" applyAlignment="1" applyProtection="1">
      <alignment horizontal="center" vertical="center"/>
      <protection/>
    </xf>
    <xf numFmtId="0" fontId="33" fillId="0" borderId="18" xfId="128" applyNumberFormat="1" applyFont="1" applyFill="1" applyBorder="1" applyAlignment="1" applyProtection="1">
      <alignment horizontal="center" vertical="top"/>
      <protection/>
    </xf>
    <xf numFmtId="0" fontId="31" fillId="0" borderId="17" xfId="126" applyNumberFormat="1" applyFont="1" applyFill="1" applyBorder="1" applyAlignment="1" applyProtection="1">
      <alignment horizontal="left" vertical="top"/>
      <protection/>
    </xf>
    <xf numFmtId="0" fontId="31" fillId="0" borderId="17" xfId="126" applyNumberFormat="1" applyFont="1" applyFill="1" applyBorder="1" applyAlignment="1" applyProtection="1">
      <alignment vertical="top" wrapText="1"/>
      <protection/>
    </xf>
    <xf numFmtId="184" fontId="31" fillId="0" borderId="17" xfId="126" applyNumberFormat="1" applyFont="1" applyFill="1" applyBorder="1" applyAlignment="1" applyProtection="1">
      <alignment horizontal="right" vertical="top"/>
      <protection/>
    </xf>
    <xf numFmtId="184" fontId="37" fillId="0" borderId="17" xfId="126" applyNumberFormat="1" applyFont="1" applyBorder="1" applyAlignment="1">
      <alignment vertical="top" wrapText="1"/>
      <protection/>
    </xf>
    <xf numFmtId="0" fontId="33" fillId="0" borderId="17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Alignment="1" applyProtection="1">
      <alignment vertical="top"/>
      <protection/>
    </xf>
    <xf numFmtId="0" fontId="23" fillId="0" borderId="0" xfId="126" applyFill="1" applyAlignment="1">
      <alignment vertical="top"/>
      <protection/>
    </xf>
    <xf numFmtId="0" fontId="0" fillId="0" borderId="17" xfId="128" applyNumberFormat="1" applyFont="1" applyFill="1" applyBorder="1" applyAlignment="1" applyProtection="1">
      <alignment vertical="center"/>
      <protection/>
    </xf>
    <xf numFmtId="0" fontId="31" fillId="0" borderId="17" xfId="128" applyNumberFormat="1" applyFont="1" applyFill="1" applyBorder="1" applyAlignment="1" applyProtection="1">
      <alignment horizontal="left" vertical="center" wrapText="1"/>
      <protection/>
    </xf>
    <xf numFmtId="3" fontId="21" fillId="0" borderId="17" xfId="128" applyNumberFormat="1" applyFont="1" applyFill="1" applyBorder="1" applyAlignment="1" applyProtection="1">
      <alignment horizontal="center" vertical="center"/>
      <protection/>
    </xf>
    <xf numFmtId="3" fontId="25" fillId="0" borderId="0" xfId="128" applyNumberFormat="1" applyFont="1" applyFill="1" applyBorder="1" applyAlignment="1" applyProtection="1">
      <alignment vertical="top"/>
      <protection/>
    </xf>
    <xf numFmtId="0" fontId="25" fillId="0" borderId="0" xfId="128" applyNumberFormat="1" applyFont="1" applyFill="1" applyBorder="1" applyAlignment="1" applyProtection="1">
      <alignment/>
      <protection/>
    </xf>
    <xf numFmtId="0" fontId="0" fillId="0" borderId="17" xfId="128" applyNumberFormat="1" applyFont="1" applyFill="1" applyBorder="1" applyAlignment="1" applyProtection="1">
      <alignment vertical="center" wrapText="1"/>
      <protection/>
    </xf>
    <xf numFmtId="3" fontId="21" fillId="0" borderId="19" xfId="128" applyNumberFormat="1" applyFont="1" applyFill="1" applyBorder="1" applyAlignment="1" applyProtection="1">
      <alignment horizontal="center" vertical="center"/>
      <protection/>
    </xf>
    <xf numFmtId="0" fontId="33" fillId="0" borderId="17" xfId="128" applyNumberFormat="1" applyFont="1" applyFill="1" applyBorder="1" applyAlignment="1" applyProtection="1">
      <alignment horizontal="left" vertical="center" wrapText="1"/>
      <protection/>
    </xf>
    <xf numFmtId="3" fontId="0" fillId="0" borderId="17" xfId="128" applyNumberFormat="1" applyFont="1" applyFill="1" applyBorder="1" applyAlignment="1" applyProtection="1">
      <alignment horizontal="center" vertical="center"/>
      <protection/>
    </xf>
    <xf numFmtId="0" fontId="25" fillId="5" borderId="17" xfId="128" applyNumberFormat="1" applyFont="1" applyFill="1" applyBorder="1" applyAlignment="1" applyProtection="1">
      <alignment horizontal="left" vertical="center"/>
      <protection/>
    </xf>
    <xf numFmtId="0" fontId="31" fillId="5" borderId="17" xfId="128" applyNumberFormat="1" applyFont="1" applyFill="1" applyBorder="1" applyAlignment="1" applyProtection="1">
      <alignment horizontal="center" vertical="center" wrapText="1"/>
      <protection/>
    </xf>
    <xf numFmtId="3" fontId="21" fillId="5" borderId="17" xfId="128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NumberFormat="1" applyFont="1" applyFill="1" applyAlignment="1" applyProtection="1">
      <alignment horizontal="right" vertical="center" wrapText="1"/>
      <protection/>
    </xf>
    <xf numFmtId="0" fontId="0" fillId="7" borderId="0" xfId="0" applyFont="1" applyFill="1" applyAlignment="1">
      <alignment/>
    </xf>
    <xf numFmtId="49" fontId="0" fillId="0" borderId="0" xfId="131" applyNumberFormat="1" applyFont="1" applyFill="1" applyBorder="1" applyAlignment="1" applyProtection="1">
      <alignment horizontal="center" vertical="top"/>
      <protection/>
    </xf>
    <xf numFmtId="0" fontId="0" fillId="0" borderId="0" xfId="131" applyNumberFormat="1" applyFont="1" applyFill="1" applyBorder="1" applyAlignment="1" applyProtection="1">
      <alignment vertical="top"/>
      <protection/>
    </xf>
    <xf numFmtId="0" fontId="41" fillId="0" borderId="0" xfId="131" applyNumberFormat="1" applyFont="1" applyFill="1" applyBorder="1" applyAlignment="1" applyProtection="1">
      <alignment vertical="top"/>
      <protection/>
    </xf>
    <xf numFmtId="49" fontId="0" fillId="0" borderId="17" xfId="131" applyNumberFormat="1" applyFont="1" applyFill="1" applyBorder="1" applyAlignment="1" applyProtection="1">
      <alignment horizontal="center" vertical="top" wrapText="1"/>
      <protection/>
    </xf>
    <xf numFmtId="49" fontId="0" fillId="0" borderId="20" xfId="131" applyNumberFormat="1" applyFont="1" applyFill="1" applyBorder="1" applyAlignment="1" applyProtection="1">
      <alignment horizontal="center" vertical="top" wrapText="1"/>
      <protection/>
    </xf>
    <xf numFmtId="0" fontId="0" fillId="0" borderId="20" xfId="131" applyNumberFormat="1" applyFont="1" applyFill="1" applyBorder="1" applyAlignment="1" applyProtection="1">
      <alignment horizontal="center" vertical="top" wrapText="1"/>
      <protection/>
    </xf>
    <xf numFmtId="0" fontId="33" fillId="0" borderId="17" xfId="131" applyNumberFormat="1" applyFont="1" applyFill="1" applyBorder="1" applyAlignment="1" applyProtection="1">
      <alignment horizontal="right" vertical="top" wrapText="1"/>
      <protection/>
    </xf>
    <xf numFmtId="0" fontId="33" fillId="0" borderId="20" xfId="131" applyNumberFormat="1" applyFont="1" applyFill="1" applyBorder="1" applyAlignment="1" applyProtection="1">
      <alignment horizontal="right" vertical="top" wrapText="1"/>
      <protection/>
    </xf>
    <xf numFmtId="0" fontId="33" fillId="0" borderId="21" xfId="131" applyNumberFormat="1" applyFont="1" applyFill="1" applyBorder="1" applyAlignment="1" applyProtection="1">
      <alignment horizontal="right" vertical="top" indent="1"/>
      <protection/>
    </xf>
    <xf numFmtId="0" fontId="33" fillId="0" borderId="18" xfId="131" applyNumberFormat="1" applyFont="1" applyFill="1" applyBorder="1" applyAlignment="1" applyProtection="1">
      <alignment horizontal="right" vertical="top" wrapText="1" indent="1"/>
      <protection/>
    </xf>
    <xf numFmtId="0" fontId="33" fillId="0" borderId="22" xfId="131" applyNumberFormat="1" applyFont="1" applyFill="1" applyBorder="1" applyAlignment="1" applyProtection="1">
      <alignment horizontal="right" vertical="top" wrapText="1"/>
      <protection/>
    </xf>
    <xf numFmtId="0" fontId="33" fillId="0" borderId="18" xfId="131" applyNumberFormat="1" applyFont="1" applyFill="1" applyBorder="1" applyAlignment="1" applyProtection="1">
      <alignment horizontal="right" vertical="top"/>
      <protection/>
    </xf>
    <xf numFmtId="49" fontId="29" fillId="0" borderId="17" xfId="131" applyNumberFormat="1" applyFont="1" applyFill="1" applyBorder="1" applyAlignment="1" applyProtection="1">
      <alignment horizontal="center" vertical="center"/>
      <protection/>
    </xf>
    <xf numFmtId="0" fontId="0" fillId="0" borderId="17" xfId="131" applyNumberFormat="1" applyFont="1" applyFill="1" applyBorder="1" applyAlignment="1" applyProtection="1">
      <alignment horizontal="left" vertical="center" wrapText="1"/>
      <protection/>
    </xf>
    <xf numFmtId="0" fontId="33" fillId="0" borderId="17" xfId="131" applyNumberFormat="1" applyFont="1" applyFill="1" applyBorder="1" applyAlignment="1" applyProtection="1">
      <alignment horizontal="right" vertical="center"/>
      <protection/>
    </xf>
    <xf numFmtId="49" fontId="29" fillId="0" borderId="17" xfId="131" applyNumberFormat="1" applyFont="1" applyFill="1" applyBorder="1" applyAlignment="1" applyProtection="1">
      <alignment horizontal="center" vertical="top"/>
      <protection/>
    </xf>
    <xf numFmtId="0" fontId="0" fillId="0" borderId="17" xfId="131" applyNumberFormat="1" applyFont="1" applyFill="1" applyBorder="1" applyAlignment="1" applyProtection="1">
      <alignment horizontal="left" vertical="top"/>
      <protection/>
    </xf>
    <xf numFmtId="49" fontId="0" fillId="0" borderId="17" xfId="131" applyNumberFormat="1" applyFont="1" applyFill="1" applyBorder="1" applyAlignment="1" applyProtection="1">
      <alignment horizontal="center" vertical="center"/>
      <protection/>
    </xf>
    <xf numFmtId="0" fontId="29" fillId="0" borderId="0" xfId="131" applyNumberFormat="1" applyFont="1" applyFill="1" applyBorder="1" applyAlignment="1" applyProtection="1">
      <alignment vertical="top" wrapText="1"/>
      <protection/>
    </xf>
    <xf numFmtId="0" fontId="29" fillId="0" borderId="0" xfId="131" applyNumberFormat="1" applyFont="1" applyFill="1" applyBorder="1" applyAlignment="1" applyProtection="1">
      <alignment vertical="top"/>
      <protection/>
    </xf>
    <xf numFmtId="186" fontId="29" fillId="0" borderId="0" xfId="131" applyNumberFormat="1" applyFont="1">
      <alignment/>
      <protection/>
    </xf>
    <xf numFmtId="0" fontId="0" fillId="0" borderId="0" xfId="126" applyFont="1">
      <alignment/>
      <protection/>
    </xf>
    <xf numFmtId="0" fontId="36" fillId="0" borderId="0" xfId="126" applyFont="1">
      <alignment/>
      <protection/>
    </xf>
    <xf numFmtId="0" fontId="22" fillId="0" borderId="0" xfId="126" applyFont="1" applyAlignment="1">
      <alignment horizontal="left" vertical="center" wrapText="1"/>
      <protection/>
    </xf>
    <xf numFmtId="0" fontId="29" fillId="0" borderId="0" xfId="126" applyFont="1" applyAlignment="1">
      <alignment horizontal="center" vertical="top" wrapText="1"/>
      <protection/>
    </xf>
    <xf numFmtId="0" fontId="0" fillId="0" borderId="0" xfId="126" applyFont="1" applyAlignment="1">
      <alignment horizontal="right"/>
      <protection/>
    </xf>
    <xf numFmtId="0" fontId="0" fillId="0" borderId="0" xfId="126" applyFont="1" applyAlignment="1">
      <alignment horizontal="left"/>
      <protection/>
    </xf>
    <xf numFmtId="0" fontId="0" fillId="0" borderId="0" xfId="126" applyFont="1" applyAlignment="1">
      <alignment wrapText="1"/>
      <protection/>
    </xf>
    <xf numFmtId="186" fontId="0" fillId="0" borderId="0" xfId="126" applyNumberFormat="1" applyFont="1">
      <alignment/>
      <protection/>
    </xf>
    <xf numFmtId="0" fontId="0" fillId="0" borderId="0" xfId="126" applyFont="1" applyAlignment="1">
      <alignment/>
      <protection/>
    </xf>
    <xf numFmtId="3" fontId="0" fillId="0" borderId="0" xfId="126" applyNumberFormat="1" applyFont="1">
      <alignment/>
      <protection/>
    </xf>
    <xf numFmtId="3" fontId="42" fillId="0" borderId="0" xfId="126" applyNumberFormat="1" applyFont="1">
      <alignment/>
      <protection/>
    </xf>
    <xf numFmtId="3" fontId="29" fillId="0" borderId="0" xfId="126" applyNumberFormat="1" applyFont="1">
      <alignment/>
      <protection/>
    </xf>
    <xf numFmtId="3" fontId="31" fillId="0" borderId="17" xfId="126" applyNumberFormat="1" applyFont="1" applyFill="1" applyBorder="1" applyAlignment="1">
      <alignment horizontal="center" vertical="center" wrapText="1"/>
      <protection/>
    </xf>
    <xf numFmtId="186" fontId="33" fillId="0" borderId="0" xfId="126" applyNumberFormat="1" applyFont="1" applyAlignment="1">
      <alignment vertical="center"/>
      <protection/>
    </xf>
    <xf numFmtId="0" fontId="33" fillId="0" borderId="0" xfId="126" applyFont="1" applyAlignment="1">
      <alignment vertical="center"/>
      <protection/>
    </xf>
    <xf numFmtId="0" fontId="21" fillId="0" borderId="17" xfId="12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131" applyNumberFormat="1" applyFont="1" applyFill="1" applyBorder="1" applyAlignment="1" applyProtection="1">
      <alignment vertical="top"/>
      <protection/>
    </xf>
    <xf numFmtId="0" fontId="29" fillId="0" borderId="0" xfId="131" applyNumberFormat="1" applyFont="1" applyFill="1" applyBorder="1" applyAlignment="1" applyProtection="1">
      <alignment vertical="center"/>
      <protection/>
    </xf>
    <xf numFmtId="0" fontId="0" fillId="0" borderId="0" xfId="131" applyNumberFormat="1" applyFont="1" applyFill="1" applyBorder="1" applyAlignment="1" applyProtection="1">
      <alignment horizontal="center" vertical="top"/>
      <protection/>
    </xf>
    <xf numFmtId="0" fontId="0" fillId="0" borderId="17" xfId="131" applyNumberFormat="1" applyFont="1" applyFill="1" applyBorder="1" applyAlignment="1" applyProtection="1">
      <alignment horizontal="center" vertical="top"/>
      <protection/>
    </xf>
    <xf numFmtId="0" fontId="29" fillId="0" borderId="0" xfId="131" applyFont="1" applyAlignment="1">
      <alignment horizontal="center"/>
      <protection/>
    </xf>
    <xf numFmtId="0" fontId="31" fillId="0" borderId="17" xfId="126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36" fillId="0" borderId="0" xfId="131" applyNumberFormat="1" applyFont="1" applyFill="1" applyBorder="1" applyAlignment="1" applyProtection="1">
      <alignment vertical="top" wrapText="1"/>
      <protection/>
    </xf>
    <xf numFmtId="0" fontId="45" fillId="0" borderId="0" xfId="0" applyFont="1" applyFill="1" applyAlignment="1">
      <alignment/>
    </xf>
    <xf numFmtId="0" fontId="36" fillId="0" borderId="0" xfId="131" applyFont="1" applyAlignment="1">
      <alignment horizontal="left" vertical="center"/>
      <protection/>
    </xf>
    <xf numFmtId="0" fontId="36" fillId="0" borderId="0" xfId="131" applyFont="1" applyAlignment="1">
      <alignment horizontal="center" vertical="center"/>
      <protection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84" fontId="51" fillId="0" borderId="17" xfId="114" applyNumberFormat="1" applyFont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29" fillId="0" borderId="17" xfId="131" applyNumberFormat="1" applyFont="1" applyFill="1" applyBorder="1" applyAlignment="1" applyProtection="1">
      <alignment horizontal="left" vertical="center" wrapText="1"/>
      <protection/>
    </xf>
    <xf numFmtId="49" fontId="6" fillId="56" borderId="17" xfId="131" applyNumberFormat="1" applyFont="1" applyFill="1" applyBorder="1" applyAlignment="1" applyProtection="1">
      <alignment horizontal="center" vertical="center" wrapText="1"/>
      <protection/>
    </xf>
    <xf numFmtId="49" fontId="36" fillId="56" borderId="17" xfId="131" applyNumberFormat="1" applyFont="1" applyFill="1" applyBorder="1" applyAlignment="1" applyProtection="1">
      <alignment horizontal="center" vertical="top" wrapText="1"/>
      <protection/>
    </xf>
    <xf numFmtId="0" fontId="6" fillId="56" borderId="17" xfId="131" applyNumberFormat="1" applyFont="1" applyFill="1" applyBorder="1" applyAlignment="1" applyProtection="1">
      <alignment horizontal="left" vertical="top" wrapText="1"/>
      <protection/>
    </xf>
    <xf numFmtId="0" fontId="6" fillId="56" borderId="17" xfId="131" applyNumberFormat="1" applyFont="1" applyFill="1" applyBorder="1" applyAlignment="1" applyProtection="1">
      <alignment horizontal="right" vertical="center"/>
      <protection/>
    </xf>
    <xf numFmtId="0" fontId="6" fillId="56" borderId="18" xfId="131" applyNumberFormat="1" applyFont="1" applyFill="1" applyBorder="1" applyAlignment="1" applyProtection="1">
      <alignment horizontal="right" vertical="center"/>
      <protection/>
    </xf>
    <xf numFmtId="49" fontId="6" fillId="0" borderId="17" xfId="131" applyNumberFormat="1" applyFont="1" applyFill="1" applyBorder="1" applyAlignment="1" applyProtection="1">
      <alignment horizontal="center" vertical="center" wrapText="1"/>
      <protection/>
    </xf>
    <xf numFmtId="0" fontId="6" fillId="0" borderId="17" xfId="131" applyNumberFormat="1" applyFont="1" applyFill="1" applyBorder="1" applyAlignment="1" applyProtection="1">
      <alignment horizontal="right" vertical="center"/>
      <protection/>
    </xf>
    <xf numFmtId="0" fontId="6" fillId="0" borderId="17" xfId="131" applyNumberFormat="1" applyFont="1" applyFill="1" applyBorder="1" applyAlignment="1" applyProtection="1">
      <alignment vertical="center"/>
      <protection/>
    </xf>
    <xf numFmtId="0" fontId="6" fillId="0" borderId="18" xfId="131" applyNumberFormat="1" applyFont="1" applyFill="1" applyBorder="1" applyAlignment="1" applyProtection="1">
      <alignment horizontal="right" vertical="center"/>
      <protection/>
    </xf>
    <xf numFmtId="49" fontId="6" fillId="0" borderId="17" xfId="131" applyNumberFormat="1" applyFont="1" applyFill="1" applyBorder="1" applyAlignment="1" applyProtection="1">
      <alignment horizontal="center" vertical="top" wrapText="1"/>
      <protection/>
    </xf>
    <xf numFmtId="0" fontId="48" fillId="0" borderId="17" xfId="131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Alignment="1">
      <alignment/>
    </xf>
    <xf numFmtId="0" fontId="22" fillId="0" borderId="17" xfId="13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>
      <alignment/>
    </xf>
    <xf numFmtId="0" fontId="29" fillId="0" borderId="17" xfId="131" applyNumberFormat="1" applyFont="1" applyFill="1" applyBorder="1" applyAlignment="1" applyProtection="1">
      <alignment horizontal="right" vertical="center"/>
      <protection/>
    </xf>
    <xf numFmtId="49" fontId="36" fillId="0" borderId="17" xfId="131" applyNumberFormat="1" applyFont="1" applyFill="1" applyBorder="1" applyAlignment="1" applyProtection="1">
      <alignment horizontal="center" vertical="top"/>
      <protection/>
    </xf>
    <xf numFmtId="0" fontId="6" fillId="0" borderId="17" xfId="131" applyNumberFormat="1" applyFont="1" applyFill="1" applyBorder="1" applyAlignment="1" applyProtection="1">
      <alignment horizontal="center" vertical="center"/>
      <protection/>
    </xf>
    <xf numFmtId="0" fontId="36" fillId="7" borderId="0" xfId="0" applyFont="1" applyFill="1" applyAlignment="1">
      <alignment/>
    </xf>
    <xf numFmtId="0" fontId="52" fillId="0" borderId="0" xfId="0" applyNumberFormat="1" applyFont="1" applyFill="1" applyAlignment="1" applyProtection="1">
      <alignment/>
      <protection/>
    </xf>
    <xf numFmtId="0" fontId="50" fillId="0" borderId="17" xfId="131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131" applyNumberFormat="1" applyFont="1" applyFill="1" applyBorder="1" applyAlignment="1" applyProtection="1">
      <alignment vertical="top"/>
      <protection/>
    </xf>
    <xf numFmtId="0" fontId="48" fillId="0" borderId="0" xfId="131" applyNumberFormat="1" applyFont="1" applyFill="1" applyBorder="1" applyAlignment="1" applyProtection="1">
      <alignment vertical="top"/>
      <protection/>
    </xf>
    <xf numFmtId="0" fontId="49" fillId="0" borderId="0" xfId="70" applyFont="1" applyBorder="1" applyAlignment="1">
      <alignment horizontal="center" vertical="center"/>
      <protection/>
    </xf>
    <xf numFmtId="4" fontId="49" fillId="0" borderId="0" xfId="126" applyNumberFormat="1" applyFont="1" applyFill="1" applyBorder="1" applyAlignment="1">
      <alignment horizontal="right" vertical="center" shrinkToFit="1"/>
      <protection/>
    </xf>
    <xf numFmtId="4" fontId="48" fillId="0" borderId="0" xfId="126" applyNumberFormat="1" applyFont="1" applyBorder="1" applyAlignment="1">
      <alignment horizontal="right" vertical="center" shrinkToFit="1"/>
      <protection/>
    </xf>
    <xf numFmtId="186" fontId="49" fillId="0" borderId="0" xfId="126" applyNumberFormat="1" applyFont="1" applyAlignment="1">
      <alignment vertical="center"/>
      <protection/>
    </xf>
    <xf numFmtId="0" fontId="49" fillId="0" borderId="0" xfId="126" applyFont="1" applyAlignment="1">
      <alignment vertical="center"/>
      <protection/>
    </xf>
    <xf numFmtId="0" fontId="118" fillId="0" borderId="0" xfId="0" applyFont="1" applyAlignment="1">
      <alignment wrapText="1"/>
    </xf>
    <xf numFmtId="2" fontId="55" fillId="0" borderId="17" xfId="0" applyNumberFormat="1" applyFont="1" applyBorder="1" applyAlignment="1" quotePrefix="1">
      <alignment vertical="center" wrapText="1"/>
    </xf>
    <xf numFmtId="2" fontId="55" fillId="0" borderId="17" xfId="127" applyNumberFormat="1" applyFont="1" applyBorder="1" applyAlignment="1" quotePrefix="1">
      <alignment vertical="center" wrapText="1"/>
      <protection/>
    </xf>
    <xf numFmtId="49" fontId="46" fillId="0" borderId="17" xfId="0" applyNumberFormat="1" applyFont="1" applyBorder="1" applyAlignment="1">
      <alignment horizontal="center" vertical="center" wrapText="1"/>
    </xf>
    <xf numFmtId="184" fontId="56" fillId="0" borderId="17" xfId="114" applyNumberFormat="1" applyFont="1" applyBorder="1" applyAlignment="1">
      <alignment vertical="top" wrapText="1"/>
      <protection/>
    </xf>
    <xf numFmtId="184" fontId="56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justify" vertical="center" wrapText="1"/>
    </xf>
    <xf numFmtId="0" fontId="119" fillId="0" borderId="0" xfId="0" applyFont="1" applyAlignment="1">
      <alignment wrapText="1"/>
    </xf>
    <xf numFmtId="0" fontId="119" fillId="0" borderId="0" xfId="0" applyFont="1" applyAlignment="1">
      <alignment/>
    </xf>
    <xf numFmtId="0" fontId="120" fillId="0" borderId="17" xfId="124" applyFont="1" applyBorder="1" applyAlignment="1">
      <alignment wrapText="1"/>
      <protection/>
    </xf>
    <xf numFmtId="49" fontId="50" fillId="0" borderId="17" xfId="0" applyNumberFormat="1" applyFont="1" applyBorder="1" applyAlignment="1">
      <alignment horizontal="center" vertical="center" wrapText="1"/>
    </xf>
    <xf numFmtId="184" fontId="57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124" applyFont="1" applyBorder="1" applyAlignment="1">
      <alignment wrapText="1"/>
      <protection/>
    </xf>
    <xf numFmtId="184" fontId="57" fillId="0" borderId="17" xfId="114" applyNumberFormat="1" applyFont="1" applyBorder="1" applyAlignment="1">
      <alignment vertical="top" wrapText="1"/>
      <protection/>
    </xf>
    <xf numFmtId="184" fontId="57" fillId="0" borderId="17" xfId="0" applyNumberFormat="1" applyFont="1" applyBorder="1" applyAlignment="1">
      <alignment vertical="justify"/>
    </xf>
    <xf numFmtId="184" fontId="56" fillId="0" borderId="17" xfId="0" applyNumberFormat="1" applyFont="1" applyBorder="1" applyAlignment="1">
      <alignment vertical="justify"/>
    </xf>
    <xf numFmtId="0" fontId="36" fillId="0" borderId="17" xfId="70" applyFont="1" applyBorder="1" applyAlignment="1">
      <alignment vertical="center" wrapText="1"/>
      <protection/>
    </xf>
    <xf numFmtId="4" fontId="36" fillId="0" borderId="17" xfId="126" applyNumberFormat="1" applyFont="1" applyBorder="1" applyAlignment="1">
      <alignment horizontal="right" vertical="center"/>
      <protection/>
    </xf>
    <xf numFmtId="1" fontId="58" fillId="0" borderId="17" xfId="130" applyNumberFormat="1" applyFont="1" applyFill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wrapText="1"/>
      <protection/>
    </xf>
    <xf numFmtId="4" fontId="6" fillId="0" borderId="17" xfId="126" applyNumberFormat="1" applyFont="1" applyBorder="1" applyAlignment="1">
      <alignment horizontal="right" vertical="center" shrinkToFit="1"/>
      <protection/>
    </xf>
    <xf numFmtId="0" fontId="6" fillId="0" borderId="17" xfId="70" applyFont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shrinkToFit="1"/>
      <protection/>
    </xf>
    <xf numFmtId="0" fontId="6" fillId="0" borderId="0" xfId="70" applyFont="1" applyBorder="1" applyAlignment="1">
      <alignment vertical="center" wrapText="1"/>
      <protection/>
    </xf>
    <xf numFmtId="4" fontId="36" fillId="0" borderId="0" xfId="126" applyNumberFormat="1" applyFont="1" applyFill="1" applyBorder="1" applyAlignment="1">
      <alignment horizontal="right" vertical="center" shrinkToFit="1"/>
      <protection/>
    </xf>
    <xf numFmtId="4" fontId="6" fillId="0" borderId="0" xfId="126" applyNumberFormat="1" applyFont="1" applyBorder="1" applyAlignment="1">
      <alignment horizontal="right" vertical="center" shrinkToFit="1"/>
      <protection/>
    </xf>
    <xf numFmtId="0" fontId="59" fillId="0" borderId="0" xfId="70" applyFont="1" applyBorder="1" applyAlignment="1">
      <alignment vertical="center" wrapText="1"/>
      <protection/>
    </xf>
    <xf numFmtId="4" fontId="60" fillId="0" borderId="0" xfId="126" applyNumberFormat="1" applyFont="1" applyFill="1" applyBorder="1" applyAlignment="1">
      <alignment horizontal="right" vertical="center" shrinkToFit="1"/>
      <protection/>
    </xf>
    <xf numFmtId="0" fontId="54" fillId="0" borderId="0" xfId="70" applyFont="1" applyBorder="1" applyAlignment="1">
      <alignment horizontal="center" vertical="center"/>
      <protection/>
    </xf>
    <xf numFmtId="0" fontId="32" fillId="0" borderId="0" xfId="70" applyFont="1" applyBorder="1" applyAlignment="1">
      <alignment vertical="center" wrapText="1"/>
      <protection/>
    </xf>
    <xf numFmtId="4" fontId="47" fillId="0" borderId="0" xfId="126" applyNumberFormat="1" applyFont="1" applyFill="1" applyBorder="1" applyAlignment="1">
      <alignment horizontal="right" vertical="center" shrinkToFit="1"/>
      <protection/>
    </xf>
    <xf numFmtId="4" fontId="32" fillId="0" borderId="0" xfId="126" applyNumberFormat="1" applyFont="1" applyBorder="1" applyAlignment="1">
      <alignment horizontal="right" vertical="center" shrinkToFit="1"/>
      <protection/>
    </xf>
    <xf numFmtId="186" fontId="47" fillId="0" borderId="0" xfId="126" applyNumberFormat="1" applyFont="1" applyAlignment="1">
      <alignment vertical="center"/>
      <protection/>
    </xf>
    <xf numFmtId="0" fontId="47" fillId="0" borderId="0" xfId="126" applyFont="1" applyAlignment="1">
      <alignment vertical="center"/>
      <protection/>
    </xf>
    <xf numFmtId="49" fontId="61" fillId="0" borderId="0" xfId="130" applyNumberFormat="1" applyFont="1">
      <alignment/>
      <protection/>
    </xf>
    <xf numFmtId="49" fontId="24" fillId="0" borderId="0" xfId="130" applyNumberFormat="1">
      <alignment/>
      <protection/>
    </xf>
    <xf numFmtId="0" fontId="24" fillId="0" borderId="0" xfId="130">
      <alignment/>
      <protection/>
    </xf>
    <xf numFmtId="0" fontId="61" fillId="0" borderId="0" xfId="130" applyFont="1">
      <alignment/>
      <protection/>
    </xf>
    <xf numFmtId="0" fontId="24" fillId="0" borderId="0" xfId="130" applyFill="1">
      <alignment/>
      <protection/>
    </xf>
    <xf numFmtId="0" fontId="24" fillId="0" borderId="0" xfId="130" applyFont="1">
      <alignment/>
      <protection/>
    </xf>
    <xf numFmtId="0" fontId="61" fillId="0" borderId="0" xfId="130" applyFont="1" applyAlignment="1">
      <alignment horizontal="right"/>
      <protection/>
    </xf>
    <xf numFmtId="0" fontId="24" fillId="0" borderId="17" xfId="130" applyBorder="1" applyAlignment="1">
      <alignment horizontal="center" vertical="center" wrapText="1"/>
      <protection/>
    </xf>
    <xf numFmtId="49" fontId="61" fillId="0" borderId="17" xfId="130" applyNumberFormat="1" applyFont="1" applyBorder="1" applyAlignment="1">
      <alignment horizontal="center" vertical="center" wrapText="1"/>
      <protection/>
    </xf>
    <xf numFmtId="49" fontId="24" fillId="0" borderId="17" xfId="130" applyNumberFormat="1" applyBorder="1" applyAlignment="1">
      <alignment horizontal="center" vertical="center" wrapText="1"/>
      <protection/>
    </xf>
    <xf numFmtId="0" fontId="61" fillId="37" borderId="17" xfId="130" applyFont="1" applyFill="1" applyBorder="1" applyAlignment="1">
      <alignment horizontal="center" vertical="center" wrapText="1"/>
      <protection/>
    </xf>
    <xf numFmtId="49" fontId="61" fillId="57" borderId="17" xfId="130" applyNumberFormat="1" applyFont="1" applyFill="1" applyBorder="1" applyAlignment="1" quotePrefix="1">
      <alignment horizontal="center" vertical="center" wrapText="1"/>
      <protection/>
    </xf>
    <xf numFmtId="49" fontId="61" fillId="57" borderId="17" xfId="130" applyNumberFormat="1" applyFont="1" applyFill="1" applyBorder="1" applyAlignment="1">
      <alignment horizontal="center" vertical="center" wrapText="1"/>
      <protection/>
    </xf>
    <xf numFmtId="2" fontId="66" fillId="57" borderId="17" xfId="130" applyNumberFormat="1" applyFont="1" applyFill="1" applyBorder="1" applyAlignment="1" quotePrefix="1">
      <alignment vertical="center" wrapText="1"/>
      <protection/>
    </xf>
    <xf numFmtId="1" fontId="61" fillId="57" borderId="17" xfId="130" applyNumberFormat="1" applyFont="1" applyFill="1" applyBorder="1" applyAlignment="1">
      <alignment vertical="center" wrapText="1"/>
      <protection/>
    </xf>
    <xf numFmtId="0" fontId="24" fillId="57" borderId="0" xfId="130" applyFill="1">
      <alignment/>
      <protection/>
    </xf>
    <xf numFmtId="49" fontId="61" fillId="37" borderId="17" xfId="130" applyNumberFormat="1" applyFont="1" applyFill="1" applyBorder="1" applyAlignment="1" quotePrefix="1">
      <alignment horizontal="center" vertical="center" wrapText="1"/>
      <protection/>
    </xf>
    <xf numFmtId="49" fontId="61" fillId="37" borderId="17" xfId="130" applyNumberFormat="1" applyFont="1" applyFill="1" applyBorder="1" applyAlignment="1">
      <alignment horizontal="center" vertical="center" wrapText="1"/>
      <protection/>
    </xf>
    <xf numFmtId="2" fontId="66" fillId="37" borderId="17" xfId="130" applyNumberFormat="1" applyFont="1" applyFill="1" applyBorder="1" applyAlignment="1" quotePrefix="1">
      <alignment vertical="center" wrapText="1"/>
      <protection/>
    </xf>
    <xf numFmtId="1" fontId="61" fillId="37" borderId="17" xfId="130" applyNumberFormat="1" applyFont="1" applyFill="1" applyBorder="1" applyAlignment="1">
      <alignment vertical="center" wrapText="1"/>
      <protection/>
    </xf>
    <xf numFmtId="0" fontId="24" fillId="37" borderId="0" xfId="130" applyFill="1">
      <alignment/>
      <protection/>
    </xf>
    <xf numFmtId="49" fontId="61" fillId="0" borderId="17" xfId="130" applyNumberFormat="1" applyFont="1" applyFill="1" applyBorder="1" applyAlignment="1" quotePrefix="1">
      <alignment horizontal="center" vertical="center" wrapText="1"/>
      <protection/>
    </xf>
    <xf numFmtId="49" fontId="61" fillId="0" borderId="17" xfId="130" applyNumberFormat="1" applyFont="1" applyFill="1" applyBorder="1" applyAlignment="1">
      <alignment horizontal="center" vertical="center" wrapText="1"/>
      <protection/>
    </xf>
    <xf numFmtId="2" fontId="25" fillId="0" borderId="17" xfId="130" applyNumberFormat="1" applyFont="1" applyFill="1" applyBorder="1" applyAlignment="1">
      <alignment vertical="center" wrapText="1"/>
      <protection/>
    </xf>
    <xf numFmtId="1" fontId="61" fillId="0" borderId="17" xfId="130" applyNumberFormat="1" applyFont="1" applyFill="1" applyBorder="1" applyAlignment="1">
      <alignment vertical="center" wrapText="1"/>
      <protection/>
    </xf>
    <xf numFmtId="2" fontId="61" fillId="0" borderId="17" xfId="130" applyNumberFormat="1" applyFont="1" applyFill="1" applyBorder="1" applyAlignment="1">
      <alignment vertical="center" wrapText="1"/>
      <protection/>
    </xf>
    <xf numFmtId="0" fontId="61" fillId="0" borderId="0" xfId="130" applyFont="1" applyFill="1">
      <alignment/>
      <protection/>
    </xf>
    <xf numFmtId="1" fontId="24" fillId="0" borderId="17" xfId="130" applyNumberFormat="1" applyFont="1" applyFill="1" applyBorder="1" applyAlignment="1">
      <alignment vertical="center" wrapText="1"/>
      <protection/>
    </xf>
    <xf numFmtId="0" fontId="24" fillId="0" borderId="0" xfId="130" applyFont="1" applyFill="1">
      <alignment/>
      <protection/>
    </xf>
    <xf numFmtId="49" fontId="24" fillId="0" borderId="17" xfId="130" applyNumberFormat="1" applyFont="1" applyFill="1" applyBorder="1" applyAlignment="1">
      <alignment horizontal="center" vertical="center" wrapText="1"/>
      <protection/>
    </xf>
    <xf numFmtId="2" fontId="24" fillId="0" borderId="17" xfId="130" applyNumberFormat="1" applyFont="1" applyFill="1" applyBorder="1" applyAlignment="1">
      <alignment vertical="center" wrapText="1"/>
      <protection/>
    </xf>
    <xf numFmtId="2" fontId="61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ont="1" applyFill="1" applyBorder="1" applyAlignment="1" quotePrefix="1">
      <alignment horizontal="center" vertical="center" wrapText="1"/>
      <protection/>
    </xf>
    <xf numFmtId="2" fontId="61" fillId="0" borderId="19" xfId="130" applyNumberFormat="1" applyFont="1" applyFill="1" applyBorder="1" applyAlignment="1" quotePrefix="1">
      <alignment vertical="center" wrapText="1"/>
      <protection/>
    </xf>
    <xf numFmtId="49" fontId="24" fillId="0" borderId="22" xfId="130" applyNumberFormat="1" applyFont="1" applyFill="1" applyBorder="1" applyAlignment="1">
      <alignment horizontal="center" vertical="center" wrapText="1"/>
      <protection/>
    </xf>
    <xf numFmtId="0" fontId="25" fillId="0" borderId="17" xfId="125" applyNumberFormat="1" applyFont="1" applyFill="1" applyBorder="1" applyAlignment="1" applyProtection="1">
      <alignment horizontal="justify" vertical="top" wrapText="1"/>
      <protection/>
    </xf>
    <xf numFmtId="1" fontId="61" fillId="37" borderId="23" xfId="130" applyNumberFormat="1" applyFont="1" applyFill="1" applyBorder="1" applyAlignment="1">
      <alignment vertical="center" wrapText="1"/>
      <protection/>
    </xf>
    <xf numFmtId="2" fontId="24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ill="1" applyBorder="1" applyAlignment="1" quotePrefix="1">
      <alignment horizontal="center" vertical="center" wrapText="1"/>
      <protection/>
    </xf>
    <xf numFmtId="1" fontId="24" fillId="0" borderId="17" xfId="130" applyNumberFormat="1" applyFill="1" applyBorder="1" applyAlignment="1">
      <alignment vertical="center" wrapText="1"/>
      <protection/>
    </xf>
    <xf numFmtId="2" fontId="24" fillId="0" borderId="17" xfId="130" applyNumberFormat="1" applyFill="1" applyBorder="1" applyAlignment="1" quotePrefix="1">
      <alignment vertical="center" wrapText="1"/>
      <protection/>
    </xf>
    <xf numFmtId="2" fontId="61" fillId="0" borderId="17" xfId="132" applyNumberFormat="1" applyFont="1" applyFill="1" applyBorder="1" applyAlignment="1" quotePrefix="1">
      <alignment vertical="center" wrapText="1"/>
      <protection/>
    </xf>
    <xf numFmtId="2" fontId="67" fillId="0" borderId="17" xfId="130" applyNumberFormat="1" applyFont="1" applyFill="1" applyBorder="1" applyAlignment="1" quotePrefix="1">
      <alignment vertical="center" wrapText="1"/>
      <protection/>
    </xf>
    <xf numFmtId="2" fontId="68" fillId="0" borderId="17" xfId="130" applyNumberFormat="1" applyFont="1" applyFill="1" applyBorder="1" applyAlignment="1" quotePrefix="1">
      <alignment vertical="center" wrapText="1"/>
      <protection/>
    </xf>
    <xf numFmtId="0" fontId="25" fillId="0" borderId="17" xfId="125" applyNumberFormat="1" applyFont="1" applyFill="1" applyBorder="1" applyAlignment="1" applyProtection="1">
      <alignment vertical="top" wrapText="1"/>
      <protection/>
    </xf>
    <xf numFmtId="49" fontId="61" fillId="0" borderId="19" xfId="130" applyNumberFormat="1" applyFont="1" applyFill="1" applyBorder="1" applyAlignment="1">
      <alignment horizontal="center" vertical="center" wrapText="1"/>
      <protection/>
    </xf>
    <xf numFmtId="2" fontId="24" fillId="0" borderId="19" xfId="130" applyNumberFormat="1" applyFont="1" applyFill="1" applyBorder="1" applyAlignment="1" quotePrefix="1">
      <alignment vertical="center" wrapText="1"/>
      <protection/>
    </xf>
    <xf numFmtId="49" fontId="61" fillId="0" borderId="22" xfId="130" applyNumberFormat="1" applyFont="1" applyFill="1" applyBorder="1" applyAlignment="1">
      <alignment horizontal="center" vertical="center" wrapText="1"/>
      <protection/>
    </xf>
    <xf numFmtId="0" fontId="4" fillId="0" borderId="17" xfId="125" applyNumberFormat="1" applyFont="1" applyFill="1" applyBorder="1" applyAlignment="1" applyProtection="1">
      <alignment horizontal="center" vertical="top" wrapText="1"/>
      <protection/>
    </xf>
    <xf numFmtId="0" fontId="0" fillId="0" borderId="17" xfId="125" applyNumberFormat="1" applyFont="1" applyFill="1" applyBorder="1" applyAlignment="1" applyProtection="1">
      <alignment horizontal="center" vertical="top" wrapText="1"/>
      <protection/>
    </xf>
    <xf numFmtId="49" fontId="61" fillId="0" borderId="18" xfId="130" applyNumberFormat="1" applyFont="1" applyFill="1" applyBorder="1" applyAlignment="1">
      <alignment horizontal="center" vertical="center" wrapText="1"/>
      <protection/>
    </xf>
    <xf numFmtId="2" fontId="24" fillId="0" borderId="18" xfId="130" applyNumberFormat="1" applyFont="1" applyFill="1" applyBorder="1" applyAlignment="1" quotePrefix="1">
      <alignment vertical="center" wrapText="1"/>
      <protection/>
    </xf>
    <xf numFmtId="0" fontId="25" fillId="0" borderId="0" xfId="125" applyNumberFormat="1" applyFont="1" applyFill="1" applyBorder="1" applyAlignment="1" applyProtection="1">
      <alignment vertical="top" wrapText="1"/>
      <protection/>
    </xf>
    <xf numFmtId="0" fontId="25" fillId="0" borderId="0" xfId="125" applyNumberFormat="1" applyFont="1" applyFill="1" applyBorder="1" applyAlignment="1" applyProtection="1">
      <alignment vertical="center" wrapText="1"/>
      <protection/>
    </xf>
    <xf numFmtId="2" fontId="69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ont="1" applyBorder="1" applyAlignment="1">
      <alignment horizontal="center" vertical="center" wrapText="1"/>
      <protection/>
    </xf>
    <xf numFmtId="49" fontId="24" fillId="0" borderId="17" xfId="130" applyNumberFormat="1" applyBorder="1" applyAlignment="1" quotePrefix="1">
      <alignment horizontal="center" vertical="center" wrapText="1"/>
      <protection/>
    </xf>
    <xf numFmtId="2" fontId="24" fillId="0" borderId="17" xfId="130" applyNumberFormat="1" applyFont="1" applyBorder="1" applyAlignment="1">
      <alignment vertical="center" wrapText="1"/>
      <protection/>
    </xf>
    <xf numFmtId="2" fontId="66" fillId="0" borderId="17" xfId="130" applyNumberFormat="1" applyFont="1" applyFill="1" applyBorder="1" applyAlignment="1" quotePrefix="1">
      <alignment vertical="center" wrapText="1"/>
      <protection/>
    </xf>
    <xf numFmtId="2" fontId="61" fillId="37" borderId="17" xfId="130" applyNumberFormat="1" applyFont="1" applyFill="1" applyBorder="1" applyAlignment="1">
      <alignment vertical="center" wrapText="1"/>
      <protection/>
    </xf>
    <xf numFmtId="49" fontId="70" fillId="0" borderId="0" xfId="130" applyNumberFormat="1" applyFont="1">
      <alignment/>
      <protection/>
    </xf>
    <xf numFmtId="0" fontId="24" fillId="0" borderId="0" xfId="123">
      <alignment/>
      <protection/>
    </xf>
    <xf numFmtId="0" fontId="24" fillId="0" borderId="0" xfId="123" applyAlignment="1">
      <alignment horizontal="right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1" fillId="0" borderId="17" xfId="123" applyFont="1" applyBorder="1" applyAlignment="1">
      <alignment vertical="center"/>
      <protection/>
    </xf>
    <xf numFmtId="0" fontId="61" fillId="0" borderId="17" xfId="123" applyFont="1" applyBorder="1" applyAlignment="1">
      <alignment vertical="center" wrapText="1"/>
      <protection/>
    </xf>
    <xf numFmtId="2" fontId="61" fillId="56" borderId="17" xfId="123" applyNumberFormat="1" applyFont="1" applyFill="1" applyBorder="1" applyAlignment="1">
      <alignment vertical="center"/>
      <protection/>
    </xf>
    <xf numFmtId="2" fontId="61" fillId="0" borderId="17" xfId="123" applyNumberFormat="1" applyFont="1" applyBorder="1" applyAlignment="1">
      <alignment vertical="center"/>
      <protection/>
    </xf>
    <xf numFmtId="0" fontId="24" fillId="0" borderId="17" xfId="123" applyBorder="1" applyAlignment="1">
      <alignment vertical="center"/>
      <protection/>
    </xf>
    <xf numFmtId="0" fontId="24" fillId="0" borderId="17" xfId="123" applyBorder="1" applyAlignment="1">
      <alignment vertical="center" wrapText="1"/>
      <protection/>
    </xf>
    <xf numFmtId="2" fontId="24" fillId="56" borderId="17" xfId="123" applyNumberFormat="1" applyFill="1" applyBorder="1" applyAlignment="1">
      <alignment vertical="center"/>
      <protection/>
    </xf>
    <xf numFmtId="2" fontId="24" fillId="0" borderId="17" xfId="123" applyNumberFormat="1" applyBorder="1" applyAlignment="1">
      <alignment vertical="center"/>
      <protection/>
    </xf>
    <xf numFmtId="0" fontId="121" fillId="0" borderId="17" xfId="123" applyFont="1" applyBorder="1" applyAlignment="1">
      <alignment wrapText="1"/>
      <protection/>
    </xf>
    <xf numFmtId="0" fontId="61" fillId="56" borderId="17" xfId="123" applyFont="1" applyFill="1" applyBorder="1" applyAlignment="1">
      <alignment vertical="center"/>
      <protection/>
    </xf>
    <xf numFmtId="0" fontId="61" fillId="56" borderId="17" xfId="123" applyFont="1" applyFill="1" applyBorder="1" applyAlignment="1">
      <alignment vertical="center" wrapText="1"/>
      <protection/>
    </xf>
    <xf numFmtId="0" fontId="66" fillId="0" borderId="0" xfId="130" applyFont="1">
      <alignment/>
      <protection/>
    </xf>
    <xf numFmtId="0" fontId="69" fillId="0" borderId="0" xfId="130" applyFont="1">
      <alignment/>
      <protection/>
    </xf>
    <xf numFmtId="49" fontId="66" fillId="0" borderId="0" xfId="130" applyNumberFormat="1" applyFont="1">
      <alignment/>
      <protection/>
    </xf>
    <xf numFmtId="49" fontId="66" fillId="0" borderId="0" xfId="130" applyNumberFormat="1" applyFont="1" applyAlignment="1">
      <alignment horizontal="left"/>
      <protection/>
    </xf>
    <xf numFmtId="49" fontId="69" fillId="0" borderId="0" xfId="130" applyNumberFormat="1" applyFont="1">
      <alignment/>
      <protection/>
    </xf>
    <xf numFmtId="0" fontId="66" fillId="0" borderId="0" xfId="130" applyFont="1" applyAlignment="1">
      <alignment horizontal="left"/>
      <protection/>
    </xf>
    <xf numFmtId="0" fontId="69" fillId="0" borderId="0" xfId="130" applyFont="1" applyFill="1">
      <alignment/>
      <protection/>
    </xf>
    <xf numFmtId="0" fontId="69" fillId="0" borderId="0" xfId="123" applyFont="1">
      <alignment/>
      <protection/>
    </xf>
    <xf numFmtId="0" fontId="2" fillId="0" borderId="0" xfId="128" applyNumberFormat="1" applyFont="1" applyFill="1" applyBorder="1" applyAlignment="1" applyProtection="1">
      <alignment vertical="top"/>
      <protection/>
    </xf>
    <xf numFmtId="49" fontId="75" fillId="0" borderId="0" xfId="131" applyNumberFormat="1" applyFont="1" applyFill="1" applyBorder="1" applyAlignment="1" applyProtection="1">
      <alignment horizontal="center" vertical="top"/>
      <protection/>
    </xf>
    <xf numFmtId="0" fontId="75" fillId="0" borderId="0" xfId="131" applyFont="1">
      <alignment/>
      <protection/>
    </xf>
    <xf numFmtId="0" fontId="75" fillId="0" borderId="0" xfId="131" applyNumberFormat="1" applyFont="1" applyFill="1" applyBorder="1" applyAlignment="1" applyProtection="1">
      <alignment vertical="top" wrapText="1"/>
      <protection/>
    </xf>
    <xf numFmtId="0" fontId="75" fillId="0" borderId="0" xfId="131" applyNumberFormat="1" applyFont="1" applyFill="1" applyBorder="1" applyAlignment="1" applyProtection="1">
      <alignment vertical="top"/>
      <protection/>
    </xf>
    <xf numFmtId="186" fontId="75" fillId="0" borderId="0" xfId="131" applyNumberFormat="1" applyFont="1">
      <alignment/>
      <protection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50" fillId="0" borderId="0" xfId="0" applyNumberFormat="1" applyFont="1" applyFill="1" applyAlignment="1" applyProtection="1">
      <alignment horizontal="left" vertical="top"/>
      <protection/>
    </xf>
    <xf numFmtId="0" fontId="122" fillId="0" borderId="0" xfId="131" applyNumberFormat="1" applyFont="1" applyFill="1" applyBorder="1" applyAlignment="1" applyProtection="1">
      <alignment horizontal="center" vertical="top"/>
      <protection/>
    </xf>
    <xf numFmtId="0" fontId="122" fillId="0" borderId="0" xfId="131" applyNumberFormat="1" applyFont="1" applyFill="1" applyBorder="1" applyAlignment="1" applyProtection="1">
      <alignment vertical="top"/>
      <protection/>
    </xf>
    <xf numFmtId="0" fontId="123" fillId="0" borderId="0" xfId="131" applyNumberFormat="1" applyFont="1" applyFill="1" applyBorder="1" applyAlignment="1" applyProtection="1">
      <alignment vertical="top"/>
      <protection/>
    </xf>
    <xf numFmtId="49" fontId="124" fillId="0" borderId="17" xfId="131" applyNumberFormat="1" applyFont="1" applyFill="1" applyBorder="1" applyAlignment="1" applyProtection="1">
      <alignment horizontal="center" vertical="center" wrapText="1"/>
      <protection/>
    </xf>
    <xf numFmtId="0" fontId="125" fillId="0" borderId="17" xfId="131" applyNumberFormat="1" applyFont="1" applyFill="1" applyBorder="1" applyAlignment="1" applyProtection="1">
      <alignment horizontal="center" vertical="center" wrapText="1"/>
      <protection/>
    </xf>
    <xf numFmtId="0" fontId="125" fillId="0" borderId="17" xfId="131" applyNumberFormat="1" applyFont="1" applyFill="1" applyBorder="1" applyAlignment="1" applyProtection="1">
      <alignment horizontal="center" wrapText="1"/>
      <protection/>
    </xf>
    <xf numFmtId="0" fontId="125" fillId="0" borderId="17" xfId="131" applyNumberFormat="1" applyFont="1" applyFill="1" applyBorder="1" applyAlignment="1" applyProtection="1">
      <alignment horizontal="center" vertical="top"/>
      <protection/>
    </xf>
    <xf numFmtId="0" fontId="125" fillId="0" borderId="17" xfId="131" applyNumberFormat="1" applyFont="1" applyFill="1" applyBorder="1" applyAlignment="1" applyProtection="1">
      <alignment horizontal="center"/>
      <protection/>
    </xf>
    <xf numFmtId="49" fontId="126" fillId="56" borderId="18" xfId="131" applyNumberFormat="1" applyFont="1" applyFill="1" applyBorder="1" applyAlignment="1" applyProtection="1">
      <alignment horizontal="center" vertical="center"/>
      <protection/>
    </xf>
    <xf numFmtId="0" fontId="126" fillId="56" borderId="18" xfId="131" applyNumberFormat="1" applyFont="1" applyFill="1" applyBorder="1" applyAlignment="1" applyProtection="1">
      <alignment horizontal="center" vertical="center" wrapText="1"/>
      <protection/>
    </xf>
    <xf numFmtId="0" fontId="126" fillId="56" borderId="17" xfId="131" applyFont="1" applyFill="1" applyBorder="1" applyAlignment="1">
      <alignment horizontal="left" vertical="center" wrapText="1"/>
      <protection/>
    </xf>
    <xf numFmtId="0" fontId="126" fillId="56" borderId="17" xfId="131" applyNumberFormat="1" applyFont="1" applyFill="1" applyBorder="1" applyAlignment="1" applyProtection="1">
      <alignment vertical="top"/>
      <protection/>
    </xf>
    <xf numFmtId="0" fontId="126" fillId="56" borderId="17" xfId="131" applyNumberFormat="1" applyFont="1" applyFill="1" applyBorder="1" applyAlignment="1" applyProtection="1">
      <alignment horizontal="center" vertical="center"/>
      <protection/>
    </xf>
    <xf numFmtId="49" fontId="127" fillId="0" borderId="17" xfId="131" applyNumberFormat="1" applyFont="1" applyFill="1" applyBorder="1" applyAlignment="1" applyProtection="1">
      <alignment horizontal="center" vertical="center"/>
      <protection/>
    </xf>
    <xf numFmtId="1" fontId="127" fillId="0" borderId="18" xfId="131" applyNumberFormat="1" applyFont="1" applyFill="1" applyBorder="1" applyAlignment="1" applyProtection="1">
      <alignment horizontal="center" vertical="center"/>
      <protection/>
    </xf>
    <xf numFmtId="0" fontId="127" fillId="0" borderId="18" xfId="131" applyFont="1" applyFill="1" applyBorder="1" applyAlignment="1">
      <alignment horizontal="left" vertical="center" wrapText="1"/>
      <protection/>
    </xf>
    <xf numFmtId="0" fontId="127" fillId="0" borderId="17" xfId="0" applyFont="1" applyBorder="1" applyAlignment="1">
      <alignment wrapText="1"/>
    </xf>
    <xf numFmtId="0" fontId="127" fillId="0" borderId="17" xfId="131" applyNumberFormat="1" applyFont="1" applyFill="1" applyBorder="1" applyAlignment="1" applyProtection="1">
      <alignment horizontal="center" vertical="center"/>
      <protection/>
    </xf>
    <xf numFmtId="49" fontId="127" fillId="0" borderId="18" xfId="131" applyNumberFormat="1" applyFont="1" applyFill="1" applyBorder="1" applyAlignment="1" applyProtection="1">
      <alignment horizontal="center" vertical="center"/>
      <protection/>
    </xf>
    <xf numFmtId="2" fontId="127" fillId="0" borderId="17" xfId="129" applyNumberFormat="1" applyFont="1" applyBorder="1" applyAlignment="1" quotePrefix="1">
      <alignment vertical="center" wrapText="1"/>
      <protection/>
    </xf>
    <xf numFmtId="49" fontId="127" fillId="0" borderId="17" xfId="131" applyNumberFormat="1" applyFont="1" applyFill="1" applyBorder="1" applyAlignment="1" applyProtection="1">
      <alignment horizontal="center" vertical="center" wrapText="1"/>
      <protection/>
    </xf>
    <xf numFmtId="1" fontId="127" fillId="0" borderId="18" xfId="131" applyNumberFormat="1" applyFont="1" applyFill="1" applyBorder="1" applyAlignment="1" applyProtection="1">
      <alignment horizontal="center" vertical="center" wrapText="1"/>
      <protection/>
    </xf>
    <xf numFmtId="0" fontId="127" fillId="0" borderId="17" xfId="131" applyNumberFormat="1" applyFont="1" applyFill="1" applyBorder="1" applyAlignment="1" applyProtection="1">
      <alignment horizontal="left" vertical="center" wrapText="1"/>
      <protection/>
    </xf>
    <xf numFmtId="0" fontId="127" fillId="0" borderId="17" xfId="131" applyNumberFormat="1" applyFont="1" applyFill="1" applyBorder="1" applyAlignment="1" applyProtection="1">
      <alignment vertical="top" wrapText="1"/>
      <protection/>
    </xf>
    <xf numFmtId="0" fontId="127" fillId="0" borderId="17" xfId="131" applyNumberFormat="1" applyFont="1" applyFill="1" applyBorder="1" applyAlignment="1" applyProtection="1">
      <alignment horizontal="center" vertical="center" wrapText="1"/>
      <protection/>
    </xf>
    <xf numFmtId="0" fontId="122" fillId="0" borderId="18" xfId="131" applyNumberFormat="1" applyFont="1" applyFill="1" applyBorder="1" applyAlignment="1" applyProtection="1">
      <alignment horizontal="center" vertical="top"/>
      <protection/>
    </xf>
    <xf numFmtId="49" fontId="122" fillId="0" borderId="18" xfId="131" applyNumberFormat="1" applyFont="1" applyFill="1" applyBorder="1" applyAlignment="1" applyProtection="1">
      <alignment horizontal="center" vertical="justify"/>
      <protection/>
    </xf>
    <xf numFmtId="0" fontId="122" fillId="0" borderId="18" xfId="131" applyNumberFormat="1" applyFont="1" applyFill="1" applyBorder="1" applyAlignment="1" applyProtection="1">
      <alignment horizontal="justify" vertical="top" wrapText="1"/>
      <protection/>
    </xf>
    <xf numFmtId="0" fontId="122" fillId="0" borderId="17" xfId="131" applyNumberFormat="1" applyFont="1" applyFill="1" applyBorder="1" applyAlignment="1" applyProtection="1">
      <alignment vertical="top" wrapText="1"/>
      <protection/>
    </xf>
    <xf numFmtId="0" fontId="122" fillId="0" borderId="17" xfId="131" applyNumberFormat="1" applyFont="1" applyFill="1" applyBorder="1" applyAlignment="1" applyProtection="1">
      <alignment horizontal="center" vertical="center"/>
      <protection/>
    </xf>
    <xf numFmtId="0" fontId="122" fillId="0" borderId="17" xfId="131" applyNumberFormat="1" applyFont="1" applyFill="1" applyBorder="1" applyAlignment="1" applyProtection="1">
      <alignment horizontal="center" vertical="center" wrapText="1"/>
      <protection/>
    </xf>
    <xf numFmtId="0" fontId="128" fillId="56" borderId="18" xfId="131" applyNumberFormat="1" applyFont="1" applyFill="1" applyBorder="1" applyAlignment="1" applyProtection="1">
      <alignment horizontal="center" vertical="center"/>
      <protection/>
    </xf>
    <xf numFmtId="0" fontId="129" fillId="56" borderId="17" xfId="131" applyFont="1" applyFill="1" applyBorder="1" applyAlignment="1">
      <alignment vertical="center" wrapText="1"/>
      <protection/>
    </xf>
    <xf numFmtId="0" fontId="122" fillId="56" borderId="17" xfId="131" applyNumberFormat="1" applyFont="1" applyFill="1" applyBorder="1" applyAlignment="1" applyProtection="1">
      <alignment vertical="top" wrapText="1"/>
      <protection/>
    </xf>
    <xf numFmtId="0" fontId="124" fillId="56" borderId="17" xfId="131" applyNumberFormat="1" applyFont="1" applyFill="1" applyBorder="1" applyAlignment="1" applyProtection="1">
      <alignment horizontal="center" vertical="center"/>
      <protection/>
    </xf>
    <xf numFmtId="0" fontId="124" fillId="56" borderId="17" xfId="131" applyNumberFormat="1" applyFont="1" applyFill="1" applyBorder="1" applyAlignment="1" applyProtection="1">
      <alignment horizontal="center" vertical="center" wrapText="1"/>
      <protection/>
    </xf>
    <xf numFmtId="0" fontId="122" fillId="56" borderId="17" xfId="131" applyNumberFormat="1" applyFont="1" applyFill="1" applyBorder="1" applyAlignment="1" applyProtection="1">
      <alignment horizontal="center" vertical="center"/>
      <protection/>
    </xf>
    <xf numFmtId="0" fontId="122" fillId="0" borderId="17" xfId="131" applyFont="1" applyBorder="1" applyAlignment="1" quotePrefix="1">
      <alignment horizontal="center" vertical="justify"/>
      <protection/>
    </xf>
    <xf numFmtId="49" fontId="122" fillId="0" borderId="17" xfId="131" applyNumberFormat="1" applyFont="1" applyBorder="1" applyAlignment="1">
      <alignment horizontal="center" vertical="justify"/>
      <protection/>
    </xf>
    <xf numFmtId="0" fontId="122" fillId="0" borderId="17" xfId="131" applyFont="1" applyBorder="1" applyAlignment="1">
      <alignment vertical="center" wrapText="1"/>
      <protection/>
    </xf>
    <xf numFmtId="0" fontId="130" fillId="56" borderId="17" xfId="131" applyNumberFormat="1" applyFont="1" applyFill="1" applyBorder="1" applyAlignment="1" applyProtection="1">
      <alignment horizontal="center" vertical="top"/>
      <protection/>
    </xf>
    <xf numFmtId="0" fontId="128" fillId="56" borderId="17" xfId="131" applyNumberFormat="1" applyFont="1" applyFill="1" applyBorder="1" applyAlignment="1" applyProtection="1">
      <alignment horizontal="center" vertical="center"/>
      <protection/>
    </xf>
    <xf numFmtId="0" fontId="130" fillId="56" borderId="17" xfId="131" applyNumberFormat="1" applyFont="1" applyFill="1" applyBorder="1" applyAlignment="1" applyProtection="1">
      <alignment vertical="top"/>
      <protection/>
    </xf>
    <xf numFmtId="0" fontId="69" fillId="0" borderId="0" xfId="123" applyFont="1" applyAlignment="1">
      <alignment wrapText="1"/>
      <protection/>
    </xf>
    <xf numFmtId="0" fontId="66" fillId="0" borderId="0" xfId="123" applyFont="1" applyAlignment="1">
      <alignment horizontal="center"/>
      <protection/>
    </xf>
    <xf numFmtId="0" fontId="69" fillId="0" borderId="0" xfId="123" applyFont="1" applyAlignment="1">
      <alignment horizontal="center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2" fillId="0" borderId="0" xfId="130" applyFont="1" applyAlignment="1">
      <alignment horizontal="center"/>
      <protection/>
    </xf>
    <xf numFmtId="0" fontId="63" fillId="0" borderId="0" xfId="130" applyFont="1" applyAlignment="1">
      <alignment horizontal="center"/>
      <protection/>
    </xf>
    <xf numFmtId="0" fontId="71" fillId="0" borderId="0" xfId="130" applyFont="1" applyAlignment="1">
      <alignment horizontal="center"/>
      <protection/>
    </xf>
    <xf numFmtId="0" fontId="72" fillId="0" borderId="0" xfId="130" applyFont="1" applyAlignment="1">
      <alignment horizontal="center"/>
      <protection/>
    </xf>
    <xf numFmtId="49" fontId="64" fillId="0" borderId="17" xfId="130" applyNumberFormat="1" applyFont="1" applyBorder="1" applyAlignment="1">
      <alignment horizontal="center" vertical="center" wrapText="1"/>
      <protection/>
    </xf>
    <xf numFmtId="49" fontId="65" fillId="0" borderId="17" xfId="130" applyNumberFormat="1" applyFont="1" applyBorder="1" applyAlignment="1">
      <alignment horizontal="center" vertical="center" wrapText="1"/>
      <protection/>
    </xf>
    <xf numFmtId="0" fontId="24" fillId="0" borderId="17" xfId="130" applyBorder="1" applyAlignment="1">
      <alignment horizontal="center" vertical="center" wrapText="1"/>
      <protection/>
    </xf>
    <xf numFmtId="0" fontId="61" fillId="0" borderId="17" xfId="130" applyFont="1" applyBorder="1" applyAlignment="1">
      <alignment horizontal="center" vertical="center" wrapText="1"/>
      <protection/>
    </xf>
    <xf numFmtId="0" fontId="24" fillId="37" borderId="17" xfId="130" applyFont="1" applyFill="1" applyBorder="1" applyAlignment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126" applyFont="1" applyFill="1" applyAlignment="1" applyProtection="1">
      <alignment horizontal="right" vertical="top" wrapText="1"/>
      <protection locked="0"/>
    </xf>
    <xf numFmtId="0" fontId="40" fillId="0" borderId="0" xfId="133" applyFont="1" applyAlignment="1">
      <alignment horizontal="center" vertical="top" wrapText="1"/>
      <protection/>
    </xf>
    <xf numFmtId="0" fontId="74" fillId="0" borderId="0" xfId="128" applyNumberFormat="1" applyFont="1" applyFill="1" applyBorder="1" applyAlignment="1" applyProtection="1">
      <alignment horizontal="center" vertical="top" wrapText="1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6" fillId="0" borderId="19" xfId="128" applyNumberFormat="1" applyFont="1" applyFill="1" applyBorder="1" applyAlignment="1" applyProtection="1">
      <alignment horizontal="center" vertical="center" wrapText="1"/>
      <protection/>
    </xf>
    <xf numFmtId="0" fontId="6" fillId="0" borderId="18" xfId="128" applyNumberFormat="1" applyFont="1" applyFill="1" applyBorder="1" applyAlignment="1" applyProtection="1">
      <alignment horizontal="center" vertical="center" wrapText="1"/>
      <protection/>
    </xf>
    <xf numFmtId="0" fontId="22" fillId="0" borderId="22" xfId="128" applyNumberFormat="1" applyFont="1" applyFill="1" applyBorder="1" applyAlignment="1" applyProtection="1">
      <alignment horizontal="center" vertical="center"/>
      <protection/>
    </xf>
    <xf numFmtId="0" fontId="22" fillId="0" borderId="23" xfId="128" applyNumberFormat="1" applyFont="1" applyFill="1" applyBorder="1" applyAlignment="1" applyProtection="1">
      <alignment horizontal="center" vertical="center"/>
      <protection/>
    </xf>
    <xf numFmtId="0" fontId="6" fillId="0" borderId="19" xfId="128" applyNumberFormat="1" applyFont="1" applyFill="1" applyBorder="1" applyAlignment="1" applyProtection="1">
      <alignment horizontal="center" vertical="center"/>
      <protection/>
    </xf>
    <xf numFmtId="0" fontId="6" fillId="0" borderId="18" xfId="128" applyNumberFormat="1" applyFont="1" applyFill="1" applyBorder="1" applyAlignment="1" applyProtection="1">
      <alignment horizontal="center" vertical="center"/>
      <protection/>
    </xf>
    <xf numFmtId="49" fontId="29" fillId="0" borderId="19" xfId="131" applyNumberFormat="1" applyFont="1" applyFill="1" applyBorder="1" applyAlignment="1" applyProtection="1">
      <alignment horizontal="center" vertical="center" wrapText="1"/>
      <protection/>
    </xf>
    <xf numFmtId="49" fontId="29" fillId="0" borderId="24" xfId="131" applyNumberFormat="1" applyFont="1" applyFill="1" applyBorder="1" applyAlignment="1" applyProtection="1">
      <alignment horizontal="center" vertical="center" wrapText="1"/>
      <protection/>
    </xf>
    <xf numFmtId="49" fontId="29" fillId="0" borderId="18" xfId="131" applyNumberFormat="1" applyFont="1" applyFill="1" applyBorder="1" applyAlignment="1" applyProtection="1">
      <alignment horizontal="center" vertical="center" wrapText="1"/>
      <protection/>
    </xf>
    <xf numFmtId="0" fontId="29" fillId="0" borderId="25" xfId="131" applyNumberFormat="1" applyFont="1" applyFill="1" applyBorder="1" applyAlignment="1" applyProtection="1">
      <alignment horizontal="center" vertical="center" wrapText="1"/>
      <protection/>
    </xf>
    <xf numFmtId="0" fontId="29" fillId="0" borderId="26" xfId="131" applyNumberFormat="1" applyFont="1" applyFill="1" applyBorder="1" applyAlignment="1" applyProtection="1">
      <alignment horizontal="center" vertical="center" wrapText="1"/>
      <protection/>
    </xf>
    <xf numFmtId="0" fontId="29" fillId="0" borderId="20" xfId="131" applyNumberFormat="1" applyFont="1" applyFill="1" applyBorder="1" applyAlignment="1" applyProtection="1">
      <alignment horizontal="center" vertical="center" wrapText="1"/>
      <protection/>
    </xf>
    <xf numFmtId="0" fontId="29" fillId="0" borderId="19" xfId="131" applyNumberFormat="1" applyFont="1" applyFill="1" applyBorder="1" applyAlignment="1" applyProtection="1">
      <alignment horizontal="center" vertical="center" wrapText="1"/>
      <protection/>
    </xf>
    <xf numFmtId="0" fontId="29" fillId="0" borderId="24" xfId="131" applyNumberFormat="1" applyFont="1" applyFill="1" applyBorder="1" applyAlignment="1" applyProtection="1">
      <alignment horizontal="center" vertical="center" wrapText="1"/>
      <protection/>
    </xf>
    <xf numFmtId="0" fontId="29" fillId="0" borderId="18" xfId="131" applyNumberFormat="1" applyFont="1" applyFill="1" applyBorder="1" applyAlignment="1" applyProtection="1">
      <alignment horizontal="center" vertical="center" wrapText="1"/>
      <protection/>
    </xf>
    <xf numFmtId="0" fontId="50" fillId="0" borderId="19" xfId="131" applyNumberFormat="1" applyFont="1" applyFill="1" applyBorder="1" applyAlignment="1" applyProtection="1">
      <alignment horizontal="center" vertical="center" wrapText="1"/>
      <protection/>
    </xf>
    <xf numFmtId="0" fontId="50" fillId="0" borderId="18" xfId="131" applyNumberFormat="1" applyFont="1" applyFill="1" applyBorder="1" applyAlignment="1" applyProtection="1">
      <alignment horizontal="center" vertical="center" wrapText="1"/>
      <protection/>
    </xf>
    <xf numFmtId="0" fontId="29" fillId="0" borderId="22" xfId="131" applyNumberFormat="1" applyFont="1" applyFill="1" applyBorder="1" applyAlignment="1" applyProtection="1">
      <alignment horizontal="center" vertical="center"/>
      <protection/>
    </xf>
    <xf numFmtId="0" fontId="29" fillId="0" borderId="27" xfId="131" applyNumberFormat="1" applyFont="1" applyFill="1" applyBorder="1" applyAlignment="1" applyProtection="1">
      <alignment horizontal="center" vertical="center"/>
      <protection/>
    </xf>
    <xf numFmtId="0" fontId="29" fillId="0" borderId="23" xfId="131" applyNumberFormat="1" applyFont="1" applyFill="1" applyBorder="1" applyAlignment="1" applyProtection="1">
      <alignment horizontal="center" vertical="center"/>
      <protection/>
    </xf>
    <xf numFmtId="0" fontId="29" fillId="0" borderId="19" xfId="131" applyNumberFormat="1" applyFont="1" applyFill="1" applyBorder="1" applyAlignment="1" applyProtection="1">
      <alignment horizontal="center" vertical="center"/>
      <protection/>
    </xf>
    <xf numFmtId="0" fontId="29" fillId="0" borderId="24" xfId="131" applyNumberFormat="1" applyFont="1" applyFill="1" applyBorder="1" applyAlignment="1" applyProtection="1">
      <alignment horizontal="center" vertical="center"/>
      <protection/>
    </xf>
    <xf numFmtId="0" fontId="29" fillId="0" borderId="18" xfId="131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Alignment="1" applyProtection="1">
      <alignment horizontal="right" vertical="center" wrapText="1"/>
      <protection/>
    </xf>
    <xf numFmtId="0" fontId="59" fillId="0" borderId="0" xfId="131" applyNumberFormat="1" applyFont="1" applyFill="1" applyBorder="1" applyAlignment="1" applyProtection="1">
      <alignment horizontal="center" vertical="top"/>
      <protection/>
    </xf>
    <xf numFmtId="0" fontId="29" fillId="0" borderId="17" xfId="131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6" fillId="0" borderId="22" xfId="126" applyFont="1" applyFill="1" applyBorder="1" applyAlignment="1">
      <alignment horizontal="center" vertical="center"/>
      <protection/>
    </xf>
    <xf numFmtId="0" fontId="6" fillId="0" borderId="27" xfId="126" applyFont="1" applyFill="1" applyBorder="1" applyAlignment="1">
      <alignment horizontal="center" vertical="center"/>
      <protection/>
    </xf>
    <xf numFmtId="0" fontId="6" fillId="0" borderId="23" xfId="126" applyFont="1" applyFill="1" applyBorder="1" applyAlignment="1">
      <alignment horizontal="center" vertical="center"/>
      <protection/>
    </xf>
    <xf numFmtId="0" fontId="6" fillId="0" borderId="19" xfId="126" applyFont="1" applyFill="1" applyBorder="1" applyAlignment="1">
      <alignment horizontal="center" vertical="center" wrapText="1"/>
      <protection/>
    </xf>
    <xf numFmtId="0" fontId="6" fillId="0" borderId="24" xfId="126" applyFont="1" applyFill="1" applyBorder="1" applyAlignment="1">
      <alignment horizontal="center" vertical="center" wrapText="1"/>
      <protection/>
    </xf>
    <xf numFmtId="0" fontId="6" fillId="0" borderId="18" xfId="126" applyFont="1" applyFill="1" applyBorder="1" applyAlignment="1">
      <alignment horizontal="center" vertical="center" wrapText="1"/>
      <protection/>
    </xf>
    <xf numFmtId="0" fontId="6" fillId="0" borderId="17" xfId="126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 vertical="center" wrapText="1"/>
    </xf>
    <xf numFmtId="0" fontId="49" fillId="0" borderId="17" xfId="70" applyFont="1" applyBorder="1" applyAlignment="1">
      <alignment horizontal="center" vertical="center"/>
      <protection/>
    </xf>
    <xf numFmtId="1" fontId="36" fillId="0" borderId="17" xfId="126" applyNumberFormat="1" applyFont="1" applyBorder="1" applyAlignment="1">
      <alignment horizontal="center" vertical="center"/>
      <protection/>
    </xf>
    <xf numFmtId="0" fontId="21" fillId="0" borderId="22" xfId="126" applyFont="1" applyBorder="1" applyAlignment="1">
      <alignment horizontal="center" vertical="center" wrapText="1"/>
      <protection/>
    </xf>
    <xf numFmtId="0" fontId="21" fillId="0" borderId="27" xfId="126" applyFont="1" applyBorder="1" applyAlignment="1">
      <alignment horizontal="center" vertical="center" wrapText="1"/>
      <protection/>
    </xf>
    <xf numFmtId="0" fontId="21" fillId="0" borderId="23" xfId="126" applyFont="1" applyBorder="1" applyAlignment="1">
      <alignment horizontal="center" vertical="center" wrapText="1"/>
      <protection/>
    </xf>
    <xf numFmtId="0" fontId="44" fillId="0" borderId="17" xfId="126" applyFont="1" applyFill="1" applyBorder="1" applyAlignment="1">
      <alignment horizontal="center" vertical="center" wrapText="1"/>
      <protection/>
    </xf>
    <xf numFmtId="0" fontId="6" fillId="0" borderId="25" xfId="126" applyFont="1" applyBorder="1" applyAlignment="1">
      <alignment horizontal="center" vertical="center" wrapText="1"/>
      <protection/>
    </xf>
    <xf numFmtId="0" fontId="6" fillId="0" borderId="28" xfId="126" applyFont="1" applyBorder="1" applyAlignment="1">
      <alignment horizontal="center" vertical="center" wrapText="1"/>
      <protection/>
    </xf>
    <xf numFmtId="0" fontId="6" fillId="0" borderId="29" xfId="126" applyFont="1" applyBorder="1" applyAlignment="1">
      <alignment horizontal="center" vertical="center" wrapText="1"/>
      <protection/>
    </xf>
    <xf numFmtId="0" fontId="6" fillId="0" borderId="26" xfId="126" applyFont="1" applyBorder="1" applyAlignment="1">
      <alignment horizontal="center" vertical="center" wrapText="1"/>
      <protection/>
    </xf>
    <xf numFmtId="0" fontId="6" fillId="0" borderId="0" xfId="126" applyFont="1" applyBorder="1" applyAlignment="1">
      <alignment horizontal="center" vertical="center" wrapText="1"/>
      <protection/>
    </xf>
    <xf numFmtId="0" fontId="6" fillId="0" borderId="30" xfId="126" applyFont="1" applyBorder="1" applyAlignment="1">
      <alignment horizontal="center" vertical="center" wrapText="1"/>
      <protection/>
    </xf>
    <xf numFmtId="0" fontId="6" fillId="0" borderId="20" xfId="126" applyFont="1" applyBorder="1" applyAlignment="1">
      <alignment horizontal="center" vertical="center" wrapText="1"/>
      <protection/>
    </xf>
    <xf numFmtId="0" fontId="6" fillId="0" borderId="16" xfId="126" applyFont="1" applyBorder="1" applyAlignment="1">
      <alignment horizontal="center" vertical="center" wrapText="1"/>
      <protection/>
    </xf>
    <xf numFmtId="0" fontId="6" fillId="0" borderId="21" xfId="126" applyFont="1" applyBorder="1" applyAlignment="1">
      <alignment horizontal="center" vertical="center" wrapText="1"/>
      <protection/>
    </xf>
    <xf numFmtId="0" fontId="48" fillId="0" borderId="17" xfId="126" applyFont="1" applyFill="1" applyBorder="1" applyAlignment="1">
      <alignment horizontal="center" wrapText="1"/>
      <protection/>
    </xf>
    <xf numFmtId="0" fontId="79" fillId="0" borderId="0" xfId="0" applyNumberFormat="1" applyFont="1" applyFill="1" applyAlignment="1" applyProtection="1">
      <alignment horizontal="right" vertical="center" wrapText="1"/>
      <protection/>
    </xf>
    <xf numFmtId="0" fontId="80" fillId="0" borderId="0" xfId="0" applyNumberFormat="1" applyFont="1" applyFill="1" applyAlignment="1" applyProtection="1">
      <alignment horizontal="right" vertical="center" wrapText="1"/>
      <protection/>
    </xf>
    <xf numFmtId="0" fontId="5" fillId="7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 horizontal="left" vertical="center" wrapText="1"/>
    </xf>
    <xf numFmtId="0" fontId="122" fillId="0" borderId="0" xfId="131" applyNumberFormat="1" applyFont="1" applyFill="1" applyBorder="1" applyAlignment="1" applyProtection="1">
      <alignment vertical="top" wrapText="1"/>
      <protection/>
    </xf>
    <xf numFmtId="0" fontId="122" fillId="0" borderId="0" xfId="0" applyFont="1" applyAlignment="1">
      <alignment vertical="top" wrapText="1"/>
    </xf>
    <xf numFmtId="0" fontId="130" fillId="0" borderId="29" xfId="131" applyNumberFormat="1" applyFont="1" applyFill="1" applyBorder="1" applyAlignment="1" applyProtection="1">
      <alignment horizontal="center" vertical="center"/>
      <protection/>
    </xf>
    <xf numFmtId="0" fontId="130" fillId="0" borderId="21" xfId="131" applyNumberFormat="1" applyFont="1" applyFill="1" applyBorder="1" applyAlignment="1" applyProtection="1">
      <alignment horizontal="center" vertical="center"/>
      <protection/>
    </xf>
    <xf numFmtId="0" fontId="0" fillId="0" borderId="0" xfId="131" applyNumberFormat="1" applyFont="1" applyFill="1" applyBorder="1" applyAlignment="1" applyProtection="1">
      <alignment horizontal="left" vertical="top"/>
      <protection/>
    </xf>
    <xf numFmtId="0" fontId="130" fillId="0" borderId="19" xfId="131" applyNumberFormat="1" applyFont="1" applyFill="1" applyBorder="1" applyAlignment="1" applyProtection="1">
      <alignment horizontal="center" vertical="center" wrapText="1"/>
      <protection/>
    </xf>
    <xf numFmtId="0" fontId="130" fillId="0" borderId="18" xfId="131" applyNumberFormat="1" applyFont="1" applyFill="1" applyBorder="1" applyAlignment="1" applyProtection="1">
      <alignment horizontal="center" vertical="center" wrapText="1"/>
      <protection/>
    </xf>
    <xf numFmtId="0" fontId="131" fillId="0" borderId="0" xfId="131" applyFont="1" applyBorder="1" applyAlignment="1" applyProtection="1">
      <alignment horizontal="center" wrapText="1"/>
      <protection locked="0"/>
    </xf>
    <xf numFmtId="0" fontId="130" fillId="0" borderId="24" xfId="131" applyNumberFormat="1" applyFont="1" applyFill="1" applyBorder="1" applyAlignment="1" applyProtection="1">
      <alignment horizontal="center" vertical="center" wrapText="1"/>
      <protection/>
    </xf>
    <xf numFmtId="0" fontId="130" fillId="0" borderId="25" xfId="131" applyNumberFormat="1" applyFont="1" applyFill="1" applyBorder="1" applyAlignment="1" applyProtection="1">
      <alignment horizontal="center" vertical="center"/>
      <protection/>
    </xf>
    <xf numFmtId="0" fontId="130" fillId="0" borderId="20" xfId="131" applyNumberFormat="1" applyFont="1" applyFill="1" applyBorder="1" applyAlignment="1" applyProtection="1">
      <alignment horizontal="center" vertical="center"/>
      <protection/>
    </xf>
    <xf numFmtId="0" fontId="130" fillId="0" borderId="25" xfId="131" applyNumberFormat="1" applyFont="1" applyFill="1" applyBorder="1" applyAlignment="1" applyProtection="1">
      <alignment horizontal="center" vertical="center" wrapText="1"/>
      <protection/>
    </xf>
    <xf numFmtId="0" fontId="130" fillId="0" borderId="20" xfId="131" applyNumberFormat="1" applyFont="1" applyFill="1" applyBorder="1" applyAlignment="1" applyProtection="1">
      <alignment horizontal="center" vertical="center" wrapText="1"/>
      <protection/>
    </xf>
  </cellXfs>
  <cellStyles count="14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 3" xfId="124"/>
    <cellStyle name="Обычный 4" xfId="125"/>
    <cellStyle name="Обычный_02) Додатки 2017 Друк" xfId="126"/>
    <cellStyle name="Обычный_06042017" xfId="127"/>
    <cellStyle name="Обычный_dod6" xfId="128"/>
    <cellStyle name="Обычный_dod7" xfId="129"/>
    <cellStyle name="Обычный_ДОД 3 рай.сес." xfId="130"/>
    <cellStyle name="Обычный_ДОД ПРОЕКТ 17" xfId="131"/>
    <cellStyle name="Обычный_Дод3" xfId="132"/>
    <cellStyle name="Обычный_Облбюджет2007_4" xfId="133"/>
    <cellStyle name="Followed Hyperlink" xfId="134"/>
    <cellStyle name="Підсумок" xfId="135"/>
    <cellStyle name="Плохой" xfId="136"/>
    <cellStyle name="Поганий" xfId="137"/>
    <cellStyle name="Пояснение" xfId="138"/>
    <cellStyle name="Примечание" xfId="139"/>
    <cellStyle name="Примечание 2" xfId="140"/>
    <cellStyle name="Примітка" xfId="141"/>
    <cellStyle name="Percent" xfId="142"/>
    <cellStyle name="Результат" xfId="143"/>
    <cellStyle name="Связанная ячейка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/>
    <cellStyle name="Тысячи [0]_Розподіл (2)" xfId="150"/>
    <cellStyle name="Тысячи_Розподіл (2)" xfId="151"/>
    <cellStyle name="Comma" xfId="152"/>
    <cellStyle name="Comma [0]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">
      <selection activeCell="E15" sqref="E15"/>
    </sheetView>
  </sheetViews>
  <sheetFormatPr defaultColWidth="9.33203125" defaultRowHeight="12.75"/>
  <cols>
    <col min="1" max="1" width="13.16015625" style="232" customWidth="1"/>
    <col min="2" max="2" width="65.16015625" style="232" customWidth="1"/>
    <col min="3" max="3" width="16.5" style="232" customWidth="1"/>
    <col min="4" max="4" width="16.33203125" style="232" customWidth="1"/>
    <col min="5" max="5" width="16.5" style="232" customWidth="1"/>
    <col min="6" max="6" width="17.16015625" style="232" customWidth="1"/>
    <col min="7" max="16384" width="9.33203125" style="232" customWidth="1"/>
  </cols>
  <sheetData>
    <row r="1" spans="1:7" ht="12.75">
      <c r="A1" s="232" t="s">
        <v>116</v>
      </c>
      <c r="D1" s="254" t="s">
        <v>545</v>
      </c>
      <c r="E1" s="254"/>
      <c r="F1" s="254"/>
      <c r="G1" s="254"/>
    </row>
    <row r="2" spans="4:7" ht="11.25" customHeight="1">
      <c r="D2" s="254" t="s">
        <v>627</v>
      </c>
      <c r="E2" s="254"/>
      <c r="F2" s="254"/>
      <c r="G2" s="254"/>
    </row>
    <row r="3" spans="4:7" ht="12.75" customHeight="1">
      <c r="D3" s="307" t="s">
        <v>546</v>
      </c>
      <c r="E3" s="307"/>
      <c r="F3" s="307"/>
      <c r="G3" s="307"/>
    </row>
    <row r="5" spans="1:6" ht="12.75">
      <c r="A5" s="308" t="s">
        <v>547</v>
      </c>
      <c r="B5" s="309"/>
      <c r="C5" s="309"/>
      <c r="D5" s="309"/>
      <c r="E5" s="309"/>
      <c r="F5" s="309"/>
    </row>
    <row r="6" ht="12.75">
      <c r="F6" s="233" t="s">
        <v>38</v>
      </c>
    </row>
    <row r="7" spans="1:6" ht="12.75" customHeight="1">
      <c r="A7" s="310" t="s">
        <v>548</v>
      </c>
      <c r="B7" s="310" t="s">
        <v>549</v>
      </c>
      <c r="C7" s="311" t="s">
        <v>5</v>
      </c>
      <c r="D7" s="310" t="s">
        <v>2</v>
      </c>
      <c r="E7" s="310" t="s">
        <v>3</v>
      </c>
      <c r="F7" s="310"/>
    </row>
    <row r="8" spans="1:6" ht="12.75" customHeight="1">
      <c r="A8" s="310"/>
      <c r="B8" s="310"/>
      <c r="C8" s="310"/>
      <c r="D8" s="310"/>
      <c r="E8" s="310" t="s">
        <v>5</v>
      </c>
      <c r="F8" s="310" t="s">
        <v>550</v>
      </c>
    </row>
    <row r="9" spans="1:6" ht="12.75">
      <c r="A9" s="310"/>
      <c r="B9" s="310"/>
      <c r="C9" s="310"/>
      <c r="D9" s="310"/>
      <c r="E9" s="310"/>
      <c r="F9" s="310"/>
    </row>
    <row r="10" spans="1:6" ht="12.75">
      <c r="A10" s="234">
        <v>1</v>
      </c>
      <c r="B10" s="234">
        <v>2</v>
      </c>
      <c r="C10" s="235">
        <v>3</v>
      </c>
      <c r="D10" s="234">
        <v>4</v>
      </c>
      <c r="E10" s="234">
        <v>5</v>
      </c>
      <c r="F10" s="234">
        <v>6</v>
      </c>
    </row>
    <row r="11" spans="1:6" ht="12.75">
      <c r="A11" s="236">
        <v>10000000</v>
      </c>
      <c r="B11" s="237" t="s">
        <v>551</v>
      </c>
      <c r="C11" s="238">
        <f aca="true" t="shared" si="0" ref="C11:C74">D11+E11</f>
        <v>57594260</v>
      </c>
      <c r="D11" s="239">
        <f>D12+D18+D21+D27+D41</f>
        <v>57545260</v>
      </c>
      <c r="E11" s="239">
        <f>E12+E18+E21+E27+E41</f>
        <v>49000</v>
      </c>
      <c r="F11" s="239">
        <v>0</v>
      </c>
    </row>
    <row r="12" spans="1:6" ht="30.75" customHeight="1">
      <c r="A12" s="236">
        <v>11000000</v>
      </c>
      <c r="B12" s="237" t="s">
        <v>552</v>
      </c>
      <c r="C12" s="238">
        <f t="shared" si="0"/>
        <v>30530000</v>
      </c>
      <c r="D12" s="239">
        <f>D13</f>
        <v>30530000</v>
      </c>
      <c r="E12" s="239">
        <f>E13</f>
        <v>0</v>
      </c>
      <c r="F12" s="239">
        <v>0</v>
      </c>
    </row>
    <row r="13" spans="1:6" ht="12.75">
      <c r="A13" s="236">
        <v>11010000</v>
      </c>
      <c r="B13" s="237" t="s">
        <v>553</v>
      </c>
      <c r="C13" s="238">
        <f t="shared" si="0"/>
        <v>30530000</v>
      </c>
      <c r="D13" s="239">
        <f>D14+D15+D16+D17</f>
        <v>30530000</v>
      </c>
      <c r="E13" s="239">
        <f>E14+E15+E16+E17</f>
        <v>0</v>
      </c>
      <c r="F13" s="239">
        <v>0</v>
      </c>
    </row>
    <row r="14" spans="1:6" ht="43.5" customHeight="1">
      <c r="A14" s="240">
        <v>11010100</v>
      </c>
      <c r="B14" s="241" t="s">
        <v>554</v>
      </c>
      <c r="C14" s="242">
        <f t="shared" si="0"/>
        <v>25155000</v>
      </c>
      <c r="D14" s="243">
        <v>25155000</v>
      </c>
      <c r="E14" s="243">
        <v>0</v>
      </c>
      <c r="F14" s="243">
        <v>0</v>
      </c>
    </row>
    <row r="15" spans="1:6" ht="52.5" customHeight="1">
      <c r="A15" s="240">
        <v>11010200</v>
      </c>
      <c r="B15" s="241" t="s">
        <v>555</v>
      </c>
      <c r="C15" s="242">
        <f t="shared" si="0"/>
        <v>575000</v>
      </c>
      <c r="D15" s="243">
        <v>575000</v>
      </c>
      <c r="E15" s="243">
        <v>0</v>
      </c>
      <c r="F15" s="243">
        <v>0</v>
      </c>
    </row>
    <row r="16" spans="1:6" ht="40.5" customHeight="1">
      <c r="A16" s="240">
        <v>11010400</v>
      </c>
      <c r="B16" s="241" t="s">
        <v>556</v>
      </c>
      <c r="C16" s="242">
        <f t="shared" si="0"/>
        <v>4500000</v>
      </c>
      <c r="D16" s="243">
        <v>4500000</v>
      </c>
      <c r="E16" s="243">
        <v>0</v>
      </c>
      <c r="F16" s="243">
        <v>0</v>
      </c>
    </row>
    <row r="17" spans="1:6" ht="30.75" customHeight="1">
      <c r="A17" s="240">
        <v>11010500</v>
      </c>
      <c r="B17" s="241" t="s">
        <v>557</v>
      </c>
      <c r="C17" s="242">
        <f t="shared" si="0"/>
        <v>300000</v>
      </c>
      <c r="D17" s="243">
        <v>300000</v>
      </c>
      <c r="E17" s="243">
        <v>0</v>
      </c>
      <c r="F17" s="243">
        <v>0</v>
      </c>
    </row>
    <row r="18" spans="1:6" ht="25.5">
      <c r="A18" s="236">
        <v>13000000</v>
      </c>
      <c r="B18" s="237" t="s">
        <v>558</v>
      </c>
      <c r="C18" s="238">
        <f t="shared" si="0"/>
        <v>65000</v>
      </c>
      <c r="D18" s="239">
        <v>65000</v>
      </c>
      <c r="E18" s="239">
        <v>0</v>
      </c>
      <c r="F18" s="239">
        <v>0</v>
      </c>
    </row>
    <row r="19" spans="1:6" ht="25.5">
      <c r="A19" s="236">
        <v>13010000</v>
      </c>
      <c r="B19" s="237" t="s">
        <v>559</v>
      </c>
      <c r="C19" s="238">
        <f t="shared" si="0"/>
        <v>65000</v>
      </c>
      <c r="D19" s="239">
        <v>65000</v>
      </c>
      <c r="E19" s="239">
        <v>0</v>
      </c>
      <c r="F19" s="239">
        <v>0</v>
      </c>
    </row>
    <row r="20" spans="1:6" ht="55.5" customHeight="1">
      <c r="A20" s="240">
        <v>13010200</v>
      </c>
      <c r="B20" s="241" t="s">
        <v>560</v>
      </c>
      <c r="C20" s="242">
        <f t="shared" si="0"/>
        <v>65000</v>
      </c>
      <c r="D20" s="243">
        <v>65000</v>
      </c>
      <c r="E20" s="243">
        <v>0</v>
      </c>
      <c r="F20" s="243">
        <v>0</v>
      </c>
    </row>
    <row r="21" spans="1:6" ht="12.75">
      <c r="A21" s="236">
        <v>14000000</v>
      </c>
      <c r="B21" s="237" t="s">
        <v>561</v>
      </c>
      <c r="C21" s="238">
        <f t="shared" si="0"/>
        <v>3416300</v>
      </c>
      <c r="D21" s="239">
        <f>D22+D24+D26</f>
        <v>3416300</v>
      </c>
      <c r="E21" s="239">
        <v>0</v>
      </c>
      <c r="F21" s="239">
        <v>0</v>
      </c>
    </row>
    <row r="22" spans="1:6" ht="25.5">
      <c r="A22" s="236">
        <v>14020000</v>
      </c>
      <c r="B22" s="237" t="s">
        <v>562</v>
      </c>
      <c r="C22" s="238">
        <f t="shared" si="0"/>
        <v>467300</v>
      </c>
      <c r="D22" s="239">
        <f>D23</f>
        <v>467300</v>
      </c>
      <c r="E22" s="239">
        <v>0</v>
      </c>
      <c r="F22" s="239">
        <v>0</v>
      </c>
    </row>
    <row r="23" spans="1:6" ht="12.75">
      <c r="A23" s="240">
        <v>14021900</v>
      </c>
      <c r="B23" s="241" t="s">
        <v>563</v>
      </c>
      <c r="C23" s="242">
        <f t="shared" si="0"/>
        <v>467300</v>
      </c>
      <c r="D23" s="243">
        <v>467300</v>
      </c>
      <c r="E23" s="243">
        <v>0</v>
      </c>
      <c r="F23" s="243">
        <v>0</v>
      </c>
    </row>
    <row r="24" spans="1:6" ht="29.25" customHeight="1">
      <c r="A24" s="236">
        <v>14030000</v>
      </c>
      <c r="B24" s="237" t="s">
        <v>564</v>
      </c>
      <c r="C24" s="238">
        <f t="shared" si="0"/>
        <v>1869000</v>
      </c>
      <c r="D24" s="239">
        <f>D25</f>
        <v>1869000</v>
      </c>
      <c r="E24" s="239">
        <v>0</v>
      </c>
      <c r="F24" s="239">
        <v>0</v>
      </c>
    </row>
    <row r="25" spans="1:6" ht="12.75">
      <c r="A25" s="240">
        <v>14031900</v>
      </c>
      <c r="B25" s="241" t="s">
        <v>563</v>
      </c>
      <c r="C25" s="242">
        <f t="shared" si="0"/>
        <v>1869000</v>
      </c>
      <c r="D25" s="243">
        <v>1869000</v>
      </c>
      <c r="E25" s="243">
        <v>0</v>
      </c>
      <c r="F25" s="243">
        <v>0</v>
      </c>
    </row>
    <row r="26" spans="1:6" ht="27.75" customHeight="1">
      <c r="A26" s="240">
        <v>14040000</v>
      </c>
      <c r="B26" s="241" t="s">
        <v>565</v>
      </c>
      <c r="C26" s="242">
        <f t="shared" si="0"/>
        <v>1080000</v>
      </c>
      <c r="D26" s="243">
        <v>1080000</v>
      </c>
      <c r="E26" s="243">
        <v>0</v>
      </c>
      <c r="F26" s="243">
        <v>0</v>
      </c>
    </row>
    <row r="27" spans="1:6" ht="12.75">
      <c r="A27" s="236">
        <v>18000000</v>
      </c>
      <c r="B27" s="237" t="s">
        <v>566</v>
      </c>
      <c r="C27" s="238">
        <f t="shared" si="0"/>
        <v>23533960</v>
      </c>
      <c r="D27" s="239">
        <f>D28+D37</f>
        <v>23533960</v>
      </c>
      <c r="E27" s="239">
        <v>0</v>
      </c>
      <c r="F27" s="239">
        <v>0</v>
      </c>
    </row>
    <row r="28" spans="1:6" ht="12.75">
      <c r="A28" s="236">
        <v>18010000</v>
      </c>
      <c r="B28" s="237" t="s">
        <v>567</v>
      </c>
      <c r="C28" s="238">
        <f t="shared" si="0"/>
        <v>11061231</v>
      </c>
      <c r="D28" s="239">
        <f>D29+D30+D31+D32+D33+D34+D35+D36</f>
        <v>11061231</v>
      </c>
      <c r="E28" s="239">
        <v>0</v>
      </c>
      <c r="F28" s="239">
        <v>0</v>
      </c>
    </row>
    <row r="29" spans="1:6" ht="40.5" customHeight="1">
      <c r="A29" s="240">
        <v>18010100</v>
      </c>
      <c r="B29" s="241" t="s">
        <v>568</v>
      </c>
      <c r="C29" s="242">
        <f t="shared" si="0"/>
        <v>41462</v>
      </c>
      <c r="D29" s="243">
        <v>41462</v>
      </c>
      <c r="E29" s="243">
        <v>0</v>
      </c>
      <c r="F29" s="243">
        <v>0</v>
      </c>
    </row>
    <row r="30" spans="1:6" ht="37.5" customHeight="1">
      <c r="A30" s="240">
        <v>18010200</v>
      </c>
      <c r="B30" s="241" t="s">
        <v>569</v>
      </c>
      <c r="C30" s="242">
        <f t="shared" si="0"/>
        <v>185700</v>
      </c>
      <c r="D30" s="243">
        <v>185700</v>
      </c>
      <c r="E30" s="243">
        <v>0</v>
      </c>
      <c r="F30" s="243">
        <v>0</v>
      </c>
    </row>
    <row r="31" spans="1:6" ht="37.5" customHeight="1">
      <c r="A31" s="240">
        <v>18010300</v>
      </c>
      <c r="B31" s="241" t="s">
        <v>570</v>
      </c>
      <c r="C31" s="242">
        <f t="shared" si="0"/>
        <v>1126000</v>
      </c>
      <c r="D31" s="243">
        <v>1126000</v>
      </c>
      <c r="E31" s="243">
        <v>0</v>
      </c>
      <c r="F31" s="243">
        <v>0</v>
      </c>
    </row>
    <row r="32" spans="1:6" ht="39" customHeight="1">
      <c r="A32" s="240">
        <v>18010400</v>
      </c>
      <c r="B32" s="241" t="s">
        <v>571</v>
      </c>
      <c r="C32" s="242">
        <f t="shared" si="0"/>
        <v>572832</v>
      </c>
      <c r="D32" s="243">
        <v>572832</v>
      </c>
      <c r="E32" s="243">
        <v>0</v>
      </c>
      <c r="F32" s="243">
        <v>0</v>
      </c>
    </row>
    <row r="33" spans="1:6" ht="12.75">
      <c r="A33" s="240">
        <v>18010500</v>
      </c>
      <c r="B33" s="241" t="s">
        <v>572</v>
      </c>
      <c r="C33" s="242">
        <f t="shared" si="0"/>
        <v>1982786</v>
      </c>
      <c r="D33" s="243">
        <v>1982786</v>
      </c>
      <c r="E33" s="243">
        <v>0</v>
      </c>
      <c r="F33" s="243">
        <v>0</v>
      </c>
    </row>
    <row r="34" spans="1:6" ht="12.75">
      <c r="A34" s="240">
        <v>18010600</v>
      </c>
      <c r="B34" s="241" t="s">
        <v>573</v>
      </c>
      <c r="C34" s="242">
        <f t="shared" si="0"/>
        <v>5350997</v>
      </c>
      <c r="D34" s="243">
        <v>5350997</v>
      </c>
      <c r="E34" s="243">
        <v>0</v>
      </c>
      <c r="F34" s="243">
        <v>0</v>
      </c>
    </row>
    <row r="35" spans="1:6" ht="12.75">
      <c r="A35" s="240">
        <v>18010700</v>
      </c>
      <c r="B35" s="241" t="s">
        <v>574</v>
      </c>
      <c r="C35" s="242">
        <f t="shared" si="0"/>
        <v>390000</v>
      </c>
      <c r="D35" s="243">
        <v>390000</v>
      </c>
      <c r="E35" s="243">
        <v>0</v>
      </c>
      <c r="F35" s="243">
        <v>0</v>
      </c>
    </row>
    <row r="36" spans="1:6" ht="12.75">
      <c r="A36" s="240">
        <v>18010900</v>
      </c>
      <c r="B36" s="241" t="s">
        <v>575</v>
      </c>
      <c r="C36" s="242">
        <f t="shared" si="0"/>
        <v>1411454</v>
      </c>
      <c r="D36" s="243">
        <v>1411454</v>
      </c>
      <c r="E36" s="243">
        <v>0</v>
      </c>
      <c r="F36" s="243">
        <v>0</v>
      </c>
    </row>
    <row r="37" spans="1:6" ht="12.75">
      <c r="A37" s="236">
        <v>18050000</v>
      </c>
      <c r="B37" s="237" t="s">
        <v>576</v>
      </c>
      <c r="C37" s="238">
        <f t="shared" si="0"/>
        <v>12472729</v>
      </c>
      <c r="D37" s="239">
        <f>D38+D39+D40</f>
        <v>12472729</v>
      </c>
      <c r="E37" s="239">
        <v>0</v>
      </c>
      <c r="F37" s="239">
        <v>0</v>
      </c>
    </row>
    <row r="38" spans="1:6" ht="12.75">
      <c r="A38" s="240">
        <v>18050300</v>
      </c>
      <c r="B38" s="241" t="s">
        <v>577</v>
      </c>
      <c r="C38" s="242">
        <f t="shared" si="0"/>
        <v>860000</v>
      </c>
      <c r="D38" s="243">
        <v>860000</v>
      </c>
      <c r="E38" s="243">
        <v>0</v>
      </c>
      <c r="F38" s="243">
        <v>0</v>
      </c>
    </row>
    <row r="39" spans="1:6" ht="12.75">
      <c r="A39" s="240">
        <v>18050400</v>
      </c>
      <c r="B39" s="241" t="s">
        <v>578</v>
      </c>
      <c r="C39" s="242">
        <f t="shared" si="0"/>
        <v>7733300</v>
      </c>
      <c r="D39" s="243">
        <v>7733300</v>
      </c>
      <c r="E39" s="243">
        <v>0</v>
      </c>
      <c r="F39" s="243">
        <v>0</v>
      </c>
    </row>
    <row r="40" spans="1:6" ht="54" customHeight="1">
      <c r="A40" s="240">
        <v>18050500</v>
      </c>
      <c r="B40" s="241" t="s">
        <v>579</v>
      </c>
      <c r="C40" s="242">
        <f t="shared" si="0"/>
        <v>3879429</v>
      </c>
      <c r="D40" s="243">
        <v>3879429</v>
      </c>
      <c r="E40" s="243">
        <v>0</v>
      </c>
      <c r="F40" s="243">
        <v>0</v>
      </c>
    </row>
    <row r="41" spans="1:6" ht="12.75">
      <c r="A41" s="236">
        <v>19000000</v>
      </c>
      <c r="B41" s="237" t="s">
        <v>580</v>
      </c>
      <c r="C41" s="238">
        <f t="shared" si="0"/>
        <v>49000</v>
      </c>
      <c r="D41" s="239">
        <v>0</v>
      </c>
      <c r="E41" s="239">
        <v>49000</v>
      </c>
      <c r="F41" s="239">
        <v>0</v>
      </c>
    </row>
    <row r="42" spans="1:6" ht="12.75">
      <c r="A42" s="236">
        <v>19010000</v>
      </c>
      <c r="B42" s="237" t="s">
        <v>581</v>
      </c>
      <c r="C42" s="238">
        <f t="shared" si="0"/>
        <v>49000</v>
      </c>
      <c r="D42" s="239">
        <v>0</v>
      </c>
      <c r="E42" s="239">
        <v>49000</v>
      </c>
      <c r="F42" s="239">
        <v>0</v>
      </c>
    </row>
    <row r="43" spans="1:6" ht="25.5" customHeight="1">
      <c r="A43" s="240">
        <v>19010100</v>
      </c>
      <c r="B43" s="241" t="s">
        <v>582</v>
      </c>
      <c r="C43" s="242">
        <f t="shared" si="0"/>
        <v>10700</v>
      </c>
      <c r="D43" s="243">
        <v>0</v>
      </c>
      <c r="E43" s="243">
        <v>10700</v>
      </c>
      <c r="F43" s="243">
        <v>0</v>
      </c>
    </row>
    <row r="44" spans="1:6" ht="39" customHeight="1">
      <c r="A44" s="240">
        <v>19010300</v>
      </c>
      <c r="B44" s="241" t="s">
        <v>583</v>
      </c>
      <c r="C44" s="242">
        <f t="shared" si="0"/>
        <v>38300</v>
      </c>
      <c r="D44" s="243">
        <v>0</v>
      </c>
      <c r="E44" s="243">
        <v>38300</v>
      </c>
      <c r="F44" s="243">
        <v>0</v>
      </c>
    </row>
    <row r="45" spans="1:6" ht="12.75">
      <c r="A45" s="236">
        <v>20000000</v>
      </c>
      <c r="B45" s="237" t="s">
        <v>584</v>
      </c>
      <c r="C45" s="238">
        <f t="shared" si="0"/>
        <v>2066255</v>
      </c>
      <c r="D45" s="239">
        <f>D46+D53+D57</f>
        <v>654940</v>
      </c>
      <c r="E45" s="239">
        <f>E46+E53+E57</f>
        <v>1411315</v>
      </c>
      <c r="F45" s="239">
        <f>F46+F53+F57</f>
        <v>0</v>
      </c>
    </row>
    <row r="46" spans="1:6" ht="26.25" customHeight="1">
      <c r="A46" s="236">
        <v>22000000</v>
      </c>
      <c r="B46" s="237" t="s">
        <v>585</v>
      </c>
      <c r="C46" s="238">
        <f t="shared" si="0"/>
        <v>611260</v>
      </c>
      <c r="D46" s="239">
        <f>D47+D49+D52</f>
        <v>611260</v>
      </c>
      <c r="E46" s="239">
        <v>0</v>
      </c>
      <c r="F46" s="239">
        <v>0</v>
      </c>
    </row>
    <row r="47" spans="1:6" ht="14.25" customHeight="1">
      <c r="A47" s="236">
        <v>22010000</v>
      </c>
      <c r="B47" s="237" t="s">
        <v>586</v>
      </c>
      <c r="C47" s="238">
        <f t="shared" si="0"/>
        <v>540000</v>
      </c>
      <c r="D47" s="239">
        <v>540000</v>
      </c>
      <c r="E47" s="239">
        <v>0</v>
      </c>
      <c r="F47" s="239">
        <v>0</v>
      </c>
    </row>
    <row r="48" spans="1:6" ht="15" customHeight="1">
      <c r="A48" s="240">
        <v>22012500</v>
      </c>
      <c r="B48" s="241" t="s">
        <v>587</v>
      </c>
      <c r="C48" s="242">
        <f t="shared" si="0"/>
        <v>540000</v>
      </c>
      <c r="D48" s="243">
        <v>540000</v>
      </c>
      <c r="E48" s="243">
        <v>0</v>
      </c>
      <c r="F48" s="243">
        <v>0</v>
      </c>
    </row>
    <row r="49" spans="1:6" ht="12.75">
      <c r="A49" s="236">
        <v>22090000</v>
      </c>
      <c r="B49" s="237" t="s">
        <v>588</v>
      </c>
      <c r="C49" s="238">
        <f t="shared" si="0"/>
        <v>70000</v>
      </c>
      <c r="D49" s="239">
        <v>70000</v>
      </c>
      <c r="E49" s="239">
        <v>0</v>
      </c>
      <c r="F49" s="239">
        <v>0</v>
      </c>
    </row>
    <row r="50" spans="1:6" ht="41.25" customHeight="1">
      <c r="A50" s="240">
        <v>22090100</v>
      </c>
      <c r="B50" s="241" t="s">
        <v>589</v>
      </c>
      <c r="C50" s="242">
        <f t="shared" si="0"/>
        <v>60000</v>
      </c>
      <c r="D50" s="243">
        <v>60000</v>
      </c>
      <c r="E50" s="243">
        <v>0</v>
      </c>
      <c r="F50" s="243">
        <v>0</v>
      </c>
    </row>
    <row r="51" spans="1:6" ht="38.25">
      <c r="A51" s="240">
        <v>22090400</v>
      </c>
      <c r="B51" s="241" t="s">
        <v>590</v>
      </c>
      <c r="C51" s="242">
        <f t="shared" si="0"/>
        <v>10000</v>
      </c>
      <c r="D51" s="243">
        <v>10000</v>
      </c>
      <c r="E51" s="243">
        <v>0</v>
      </c>
      <c r="F51" s="243">
        <v>0</v>
      </c>
    </row>
    <row r="52" spans="1:6" ht="66" customHeight="1">
      <c r="A52" s="240">
        <v>22130000</v>
      </c>
      <c r="B52" s="244" t="s">
        <v>591</v>
      </c>
      <c r="C52" s="242">
        <f t="shared" si="0"/>
        <v>1260</v>
      </c>
      <c r="D52" s="243">
        <v>1260</v>
      </c>
      <c r="E52" s="243"/>
      <c r="F52" s="243"/>
    </row>
    <row r="53" spans="1:6" ht="12.75">
      <c r="A53" s="236">
        <v>24000000</v>
      </c>
      <c r="B53" s="237" t="s">
        <v>592</v>
      </c>
      <c r="C53" s="238">
        <f t="shared" si="0"/>
        <v>43680</v>
      </c>
      <c r="D53" s="239">
        <v>43680</v>
      </c>
      <c r="E53" s="239">
        <v>0</v>
      </c>
      <c r="F53" s="239">
        <v>0</v>
      </c>
    </row>
    <row r="54" spans="1:6" ht="12.75">
      <c r="A54" s="236">
        <v>24060000</v>
      </c>
      <c r="B54" s="237" t="s">
        <v>593</v>
      </c>
      <c r="C54" s="238">
        <f t="shared" si="0"/>
        <v>43680</v>
      </c>
      <c r="D54" s="239">
        <v>43680</v>
      </c>
      <c r="E54" s="239">
        <v>0</v>
      </c>
      <c r="F54" s="239">
        <v>0</v>
      </c>
    </row>
    <row r="55" spans="1:6" ht="12.75">
      <c r="A55" s="240">
        <v>24060300</v>
      </c>
      <c r="B55" s="241" t="s">
        <v>593</v>
      </c>
      <c r="C55" s="242">
        <f t="shared" si="0"/>
        <v>43680</v>
      </c>
      <c r="D55" s="243">
        <v>43680</v>
      </c>
      <c r="E55" s="243">
        <v>0</v>
      </c>
      <c r="F55" s="243">
        <v>0</v>
      </c>
    </row>
    <row r="56" spans="1:6" ht="25.5" customHeight="1">
      <c r="A56" s="240">
        <v>24170000</v>
      </c>
      <c r="B56" s="241" t="s">
        <v>594</v>
      </c>
      <c r="C56" s="242">
        <f t="shared" si="0"/>
        <v>0</v>
      </c>
      <c r="D56" s="243">
        <v>0</v>
      </c>
      <c r="E56" s="243">
        <v>0</v>
      </c>
      <c r="F56" s="243">
        <v>0</v>
      </c>
    </row>
    <row r="57" spans="1:6" ht="20.25" customHeight="1">
      <c r="A57" s="236">
        <v>25000000</v>
      </c>
      <c r="B57" s="237" t="s">
        <v>595</v>
      </c>
      <c r="C57" s="238">
        <f t="shared" si="0"/>
        <v>1411315</v>
      </c>
      <c r="D57" s="239">
        <f>D58</f>
        <v>0</v>
      </c>
      <c r="E57" s="239">
        <f>E58</f>
        <v>1411315</v>
      </c>
      <c r="F57" s="239">
        <f>F58</f>
        <v>0</v>
      </c>
    </row>
    <row r="58" spans="1:6" ht="24.75" customHeight="1">
      <c r="A58" s="236">
        <v>25010000</v>
      </c>
      <c r="B58" s="237" t="s">
        <v>596</v>
      </c>
      <c r="C58" s="238">
        <f t="shared" si="0"/>
        <v>1411315</v>
      </c>
      <c r="D58" s="239">
        <f>D59+D60+D61</f>
        <v>0</v>
      </c>
      <c r="E58" s="239">
        <f>E59+E60+E61</f>
        <v>1411315</v>
      </c>
      <c r="F58" s="239">
        <f>F59+F60+F61</f>
        <v>0</v>
      </c>
    </row>
    <row r="59" spans="1:6" ht="25.5">
      <c r="A59" s="240">
        <v>25010100</v>
      </c>
      <c r="B59" s="241" t="s">
        <v>597</v>
      </c>
      <c r="C59" s="242">
        <f t="shared" si="0"/>
        <v>1323270</v>
      </c>
      <c r="D59" s="243"/>
      <c r="E59" s="243">
        <v>1323270</v>
      </c>
      <c r="F59" s="243"/>
    </row>
    <row r="60" spans="1:6" ht="12.75">
      <c r="A60" s="240">
        <v>25010300</v>
      </c>
      <c r="B60" s="241" t="s">
        <v>598</v>
      </c>
      <c r="C60" s="242">
        <f t="shared" si="0"/>
        <v>88045</v>
      </c>
      <c r="D60" s="243"/>
      <c r="E60" s="243">
        <v>88045</v>
      </c>
      <c r="F60" s="243"/>
    </row>
    <row r="61" spans="1:6" ht="25.5">
      <c r="A61" s="240">
        <v>25010400</v>
      </c>
      <c r="B61" s="241" t="s">
        <v>599</v>
      </c>
      <c r="C61" s="242">
        <f t="shared" si="0"/>
        <v>0</v>
      </c>
      <c r="D61" s="243"/>
      <c r="E61" s="243"/>
      <c r="F61" s="243"/>
    </row>
    <row r="62" spans="1:6" ht="12.75">
      <c r="A62" s="236">
        <v>30000000</v>
      </c>
      <c r="B62" s="237" t="s">
        <v>600</v>
      </c>
      <c r="C62" s="238">
        <f t="shared" si="0"/>
        <v>0</v>
      </c>
      <c r="D62" s="239">
        <f>D63</f>
        <v>0</v>
      </c>
      <c r="E62" s="239">
        <f>E63</f>
        <v>0</v>
      </c>
      <c r="F62" s="239">
        <f>F63</f>
        <v>0</v>
      </c>
    </row>
    <row r="63" spans="1:6" ht="12.75">
      <c r="A63" s="236">
        <v>33000000</v>
      </c>
      <c r="B63" s="237" t="s">
        <v>601</v>
      </c>
      <c r="C63" s="238">
        <f t="shared" si="0"/>
        <v>0</v>
      </c>
      <c r="D63" s="239">
        <v>0</v>
      </c>
      <c r="E63" s="239">
        <v>0</v>
      </c>
      <c r="F63" s="239">
        <v>0</v>
      </c>
    </row>
    <row r="64" spans="1:6" ht="12.75">
      <c r="A64" s="236">
        <v>33010000</v>
      </c>
      <c r="B64" s="237" t="s">
        <v>602</v>
      </c>
      <c r="C64" s="238">
        <f t="shared" si="0"/>
        <v>0</v>
      </c>
      <c r="D64" s="239">
        <f>D65</f>
        <v>0</v>
      </c>
      <c r="E64" s="239">
        <f>E65</f>
        <v>0</v>
      </c>
      <c r="F64" s="239">
        <f>F65</f>
        <v>0</v>
      </c>
    </row>
    <row r="65" spans="1:6" ht="51">
      <c r="A65" s="240">
        <v>33010100</v>
      </c>
      <c r="B65" s="241" t="s">
        <v>603</v>
      </c>
      <c r="C65" s="242">
        <f t="shared" si="0"/>
        <v>0</v>
      </c>
      <c r="D65" s="243">
        <v>0</v>
      </c>
      <c r="E65" s="243">
        <v>0</v>
      </c>
      <c r="F65" s="243">
        <v>0</v>
      </c>
    </row>
    <row r="66" spans="1:6" ht="38.25" customHeight="1">
      <c r="A66" s="245" t="s">
        <v>604</v>
      </c>
      <c r="B66" s="246"/>
      <c r="C66" s="238">
        <f t="shared" si="0"/>
        <v>59660515</v>
      </c>
      <c r="D66" s="238">
        <f>D11+D45</f>
        <v>58200200</v>
      </c>
      <c r="E66" s="238">
        <f>E11+E45</f>
        <v>1460315</v>
      </c>
      <c r="F66" s="238">
        <f>F11+F45</f>
        <v>0</v>
      </c>
    </row>
    <row r="67" spans="1:6" ht="12.75">
      <c r="A67" s="236">
        <v>40000000</v>
      </c>
      <c r="B67" s="237" t="s">
        <v>605</v>
      </c>
      <c r="C67" s="238">
        <f t="shared" si="0"/>
        <v>57398500</v>
      </c>
      <c r="D67" s="239">
        <f>D68</f>
        <v>57398500</v>
      </c>
      <c r="E67" s="239">
        <f>E68</f>
        <v>0</v>
      </c>
      <c r="F67" s="239">
        <f>F68</f>
        <v>0</v>
      </c>
    </row>
    <row r="68" spans="1:6" ht="29.25" customHeight="1">
      <c r="A68" s="236">
        <v>41000000</v>
      </c>
      <c r="B68" s="237" t="s">
        <v>606</v>
      </c>
      <c r="C68" s="238">
        <f t="shared" si="0"/>
        <v>57398500</v>
      </c>
      <c r="D68" s="239">
        <f>D69+D72+D80</f>
        <v>57398500</v>
      </c>
      <c r="E68" s="239">
        <f>E69+E72+E80</f>
        <v>0</v>
      </c>
      <c r="F68" s="239">
        <f>F69+F72+F80</f>
        <v>0</v>
      </c>
    </row>
    <row r="69" spans="1:6" ht="18" customHeight="1">
      <c r="A69" s="236">
        <v>41020000</v>
      </c>
      <c r="B69" s="237" t="s">
        <v>607</v>
      </c>
      <c r="C69" s="238">
        <f t="shared" si="0"/>
        <v>5458800</v>
      </c>
      <c r="D69" s="239">
        <f>D70+D71</f>
        <v>5458800</v>
      </c>
      <c r="E69" s="239">
        <f>E70+E71</f>
        <v>0</v>
      </c>
      <c r="F69" s="239">
        <f>F70+F71</f>
        <v>0</v>
      </c>
    </row>
    <row r="70" spans="1:6" ht="18" customHeight="1">
      <c r="A70" s="240">
        <v>41020100</v>
      </c>
      <c r="B70" s="241" t="s">
        <v>608</v>
      </c>
      <c r="C70" s="242">
        <f t="shared" si="0"/>
        <v>5458800</v>
      </c>
      <c r="D70" s="243">
        <v>5458800</v>
      </c>
      <c r="E70" s="243">
        <v>0</v>
      </c>
      <c r="F70" s="243">
        <v>0</v>
      </c>
    </row>
    <row r="71" spans="1:6" ht="42" customHeight="1" hidden="1">
      <c r="A71" s="240">
        <v>41020200</v>
      </c>
      <c r="B71" s="241" t="s">
        <v>609</v>
      </c>
      <c r="C71" s="242">
        <f t="shared" si="0"/>
        <v>0</v>
      </c>
      <c r="D71" s="243"/>
      <c r="E71" s="243">
        <v>0</v>
      </c>
      <c r="F71" s="243">
        <v>0</v>
      </c>
    </row>
    <row r="72" spans="1:6" ht="12.75">
      <c r="A72" s="236">
        <v>41030000</v>
      </c>
      <c r="B72" s="237" t="s">
        <v>610</v>
      </c>
      <c r="C72" s="238">
        <f t="shared" si="0"/>
        <v>51939700</v>
      </c>
      <c r="D72" s="239">
        <f>D73+D74+D75+D76+D77+D78+D79</f>
        <v>51939700</v>
      </c>
      <c r="E72" s="239">
        <f>E73+E74+E75+E76+E77+E78+E79</f>
        <v>0</v>
      </c>
      <c r="F72" s="239">
        <f>F73+F74+F75+F76+F77+F78+F79</f>
        <v>0</v>
      </c>
    </row>
    <row r="73" spans="1:6" ht="30" customHeight="1" hidden="1">
      <c r="A73" s="240">
        <v>41033200</v>
      </c>
      <c r="B73" s="241" t="s">
        <v>611</v>
      </c>
      <c r="C73" s="242">
        <f t="shared" si="0"/>
        <v>0</v>
      </c>
      <c r="D73" s="243"/>
      <c r="E73" s="243"/>
      <c r="F73" s="243">
        <v>0</v>
      </c>
    </row>
    <row r="74" spans="1:6" ht="18.75" customHeight="1">
      <c r="A74" s="240">
        <v>41033900</v>
      </c>
      <c r="B74" s="241" t="s">
        <v>612</v>
      </c>
      <c r="C74" s="242">
        <f t="shared" si="0"/>
        <v>36690200</v>
      </c>
      <c r="D74" s="243">
        <v>36690200</v>
      </c>
      <c r="E74" s="243">
        <v>0</v>
      </c>
      <c r="F74" s="243">
        <v>0</v>
      </c>
    </row>
    <row r="75" spans="1:6" ht="19.5" customHeight="1">
      <c r="A75" s="240">
        <v>41034200</v>
      </c>
      <c r="B75" s="241" t="s">
        <v>613</v>
      </c>
      <c r="C75" s="242">
        <f aca="true" t="shared" si="1" ref="C75:C81">D75+E75</f>
        <v>15249500</v>
      </c>
      <c r="D75" s="243">
        <v>15249500</v>
      </c>
      <c r="E75" s="243">
        <v>0</v>
      </c>
      <c r="F75" s="243">
        <v>0</v>
      </c>
    </row>
    <row r="76" spans="1:6" ht="38.25" hidden="1">
      <c r="A76" s="240">
        <v>41034500</v>
      </c>
      <c r="B76" s="241" t="s">
        <v>614</v>
      </c>
      <c r="C76" s="242">
        <f t="shared" si="1"/>
        <v>0</v>
      </c>
      <c r="D76" s="243"/>
      <c r="E76" s="243"/>
      <c r="F76" s="243">
        <v>0</v>
      </c>
    </row>
    <row r="77" spans="1:6" ht="12.75" hidden="1">
      <c r="A77" s="240">
        <v>41035000</v>
      </c>
      <c r="B77" s="241" t="s">
        <v>615</v>
      </c>
      <c r="C77" s="242">
        <f t="shared" si="1"/>
        <v>0</v>
      </c>
      <c r="D77" s="243"/>
      <c r="E77" s="243">
        <v>0</v>
      </c>
      <c r="F77" s="243">
        <v>0</v>
      </c>
    </row>
    <row r="78" spans="1:6" ht="38.25" hidden="1">
      <c r="A78" s="240">
        <v>41035200</v>
      </c>
      <c r="B78" s="241" t="s">
        <v>616</v>
      </c>
      <c r="C78" s="242">
        <f t="shared" si="1"/>
        <v>0</v>
      </c>
      <c r="D78" s="243"/>
      <c r="E78" s="243">
        <v>0</v>
      </c>
      <c r="F78" s="243">
        <v>0</v>
      </c>
    </row>
    <row r="79" spans="1:6" ht="38.25" hidden="1">
      <c r="A79" s="240">
        <v>41035400</v>
      </c>
      <c r="B79" s="241" t="s">
        <v>617</v>
      </c>
      <c r="C79" s="242">
        <f t="shared" si="1"/>
        <v>0</v>
      </c>
      <c r="D79" s="243"/>
      <c r="E79" s="243">
        <v>0</v>
      </c>
      <c r="F79" s="243">
        <v>0</v>
      </c>
    </row>
    <row r="80" spans="1:6" ht="12.75" hidden="1">
      <c r="A80" s="240">
        <v>41040100</v>
      </c>
      <c r="B80" s="241" t="s">
        <v>618</v>
      </c>
      <c r="C80" s="242">
        <f t="shared" si="1"/>
        <v>0</v>
      </c>
      <c r="D80" s="243"/>
      <c r="E80" s="243">
        <v>0</v>
      </c>
      <c r="F80" s="243">
        <v>0</v>
      </c>
    </row>
    <row r="81" spans="1:6" ht="12.75">
      <c r="A81" s="245" t="s">
        <v>619</v>
      </c>
      <c r="B81" s="246"/>
      <c r="C81" s="238">
        <f t="shared" si="1"/>
        <v>117059015</v>
      </c>
      <c r="D81" s="238">
        <f>D66+D67</f>
        <v>115598700</v>
      </c>
      <c r="E81" s="238">
        <f>E66+E67</f>
        <v>1460315</v>
      </c>
      <c r="F81" s="238">
        <f>F66+F67</f>
        <v>0</v>
      </c>
    </row>
    <row r="85" s="254" customFormat="1" ht="12.75">
      <c r="A85" s="254" t="s">
        <v>620</v>
      </c>
    </row>
  </sheetData>
  <sheetProtection/>
  <mergeCells count="9">
    <mergeCell ref="D3:G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18" top="0.17" bottom="0.17" header="0" footer="0"/>
  <pageSetup fitToHeight="50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30"/>
  <sheetViews>
    <sheetView zoomScale="85" zoomScaleNormal="85" zoomScalePageLayoutView="0" workbookViewId="0" topLeftCell="A4">
      <pane ySplit="11" topLeftCell="A15" activePane="bottomLeft" state="frozen"/>
      <selection pane="topLeft" activeCell="A4" sqref="A4"/>
      <selection pane="bottomLeft" activeCell="A8" sqref="A8:P8"/>
    </sheetView>
  </sheetViews>
  <sheetFormatPr defaultColWidth="9.33203125" defaultRowHeight="12.75"/>
  <cols>
    <col min="1" max="1" width="10.5" style="171" customWidth="1"/>
    <col min="2" max="2" width="8.83203125" style="172" customWidth="1"/>
    <col min="3" max="3" width="8.66015625" style="172" customWidth="1"/>
    <col min="4" max="4" width="44.66015625" style="173" customWidth="1"/>
    <col min="5" max="5" width="14.5" style="174" customWidth="1"/>
    <col min="6" max="6" width="15.16015625" style="173" customWidth="1"/>
    <col min="7" max="9" width="13.5" style="173" customWidth="1"/>
    <col min="10" max="10" width="13.5" style="174" customWidth="1"/>
    <col min="11" max="15" width="13.5" style="173" customWidth="1"/>
    <col min="16" max="16" width="15.16015625" style="174" customWidth="1"/>
    <col min="17" max="137" width="9.33203125" style="175" customWidth="1"/>
    <col min="138" max="16384" width="9.33203125" style="173" customWidth="1"/>
  </cols>
  <sheetData>
    <row r="1" spans="1:13" ht="12.75">
      <c r="A1" s="171" t="s">
        <v>116</v>
      </c>
      <c r="M1" s="173" t="s">
        <v>117</v>
      </c>
    </row>
    <row r="2" ht="12.75">
      <c r="M2" s="176" t="s">
        <v>118</v>
      </c>
    </row>
    <row r="3" ht="12.75">
      <c r="M3" s="176" t="s">
        <v>119</v>
      </c>
    </row>
    <row r="4" spans="10:15" ht="12.75">
      <c r="J4" s="247" t="s">
        <v>628</v>
      </c>
      <c r="K4" s="248"/>
      <c r="L4" s="248"/>
      <c r="M4" s="248"/>
      <c r="N4" s="248"/>
      <c r="O4" s="248"/>
    </row>
    <row r="5" spans="10:15" ht="12.75">
      <c r="J5" s="247" t="s">
        <v>120</v>
      </c>
      <c r="K5" s="248"/>
      <c r="L5" s="248"/>
      <c r="M5" s="248"/>
      <c r="N5" s="248"/>
      <c r="O5" s="248"/>
    </row>
    <row r="6" ht="12.75">
      <c r="M6" s="176"/>
    </row>
    <row r="8" spans="1:16" ht="15">
      <c r="A8" s="312"/>
      <c r="B8" s="313"/>
      <c r="C8" s="313"/>
      <c r="D8" s="313"/>
      <c r="E8" s="313"/>
      <c r="F8" s="313"/>
      <c r="G8" s="313"/>
      <c r="H8" s="313"/>
      <c r="I8" s="313"/>
      <c r="J8" s="312"/>
      <c r="K8" s="313"/>
      <c r="L8" s="313"/>
      <c r="M8" s="313"/>
      <c r="N8" s="313"/>
      <c r="O8" s="313"/>
      <c r="P8" s="312"/>
    </row>
    <row r="9" spans="1:16" ht="18.75">
      <c r="A9" s="314" t="s">
        <v>621</v>
      </c>
      <c r="B9" s="315"/>
      <c r="C9" s="315"/>
      <c r="D9" s="315"/>
      <c r="E9" s="315"/>
      <c r="F9" s="315"/>
      <c r="G9" s="315"/>
      <c r="H9" s="315"/>
      <c r="I9" s="315"/>
      <c r="J9" s="314"/>
      <c r="K9" s="315"/>
      <c r="L9" s="315"/>
      <c r="M9" s="315"/>
      <c r="N9" s="315"/>
      <c r="O9" s="315"/>
      <c r="P9" s="314"/>
    </row>
    <row r="10" ht="12.75">
      <c r="P10" s="177" t="s">
        <v>38</v>
      </c>
    </row>
    <row r="11" spans="1:16" ht="12.75">
      <c r="A11" s="316" t="s">
        <v>121</v>
      </c>
      <c r="B11" s="317" t="s">
        <v>625</v>
      </c>
      <c r="C11" s="317" t="s">
        <v>626</v>
      </c>
      <c r="D11" s="318" t="s">
        <v>122</v>
      </c>
      <c r="E11" s="318" t="s">
        <v>2</v>
      </c>
      <c r="F11" s="318"/>
      <c r="G11" s="318"/>
      <c r="H11" s="318"/>
      <c r="I11" s="318"/>
      <c r="J11" s="319" t="s">
        <v>3</v>
      </c>
      <c r="K11" s="318"/>
      <c r="L11" s="318"/>
      <c r="M11" s="318"/>
      <c r="N11" s="318"/>
      <c r="O11" s="318"/>
      <c r="P11" s="320" t="s">
        <v>23</v>
      </c>
    </row>
    <row r="12" spans="1:16" ht="12.75">
      <c r="A12" s="316"/>
      <c r="B12" s="317"/>
      <c r="C12" s="317"/>
      <c r="D12" s="318"/>
      <c r="E12" s="320" t="s">
        <v>5</v>
      </c>
      <c r="F12" s="318" t="s">
        <v>123</v>
      </c>
      <c r="G12" s="318" t="s">
        <v>6</v>
      </c>
      <c r="H12" s="318"/>
      <c r="I12" s="318" t="s">
        <v>124</v>
      </c>
      <c r="J12" s="320" t="s">
        <v>5</v>
      </c>
      <c r="K12" s="318" t="s">
        <v>123</v>
      </c>
      <c r="L12" s="318" t="s">
        <v>6</v>
      </c>
      <c r="M12" s="318"/>
      <c r="N12" s="318" t="s">
        <v>124</v>
      </c>
      <c r="O12" s="178" t="s">
        <v>6</v>
      </c>
      <c r="P12" s="320"/>
    </row>
    <row r="13" spans="1:16" ht="12.75">
      <c r="A13" s="316"/>
      <c r="B13" s="317"/>
      <c r="C13" s="317"/>
      <c r="D13" s="318"/>
      <c r="E13" s="320"/>
      <c r="F13" s="318"/>
      <c r="G13" s="318" t="s">
        <v>125</v>
      </c>
      <c r="H13" s="318" t="s">
        <v>126</v>
      </c>
      <c r="I13" s="318"/>
      <c r="J13" s="320"/>
      <c r="K13" s="318"/>
      <c r="L13" s="318" t="s">
        <v>125</v>
      </c>
      <c r="M13" s="318" t="s">
        <v>126</v>
      </c>
      <c r="N13" s="318"/>
      <c r="O13" s="318" t="s">
        <v>10</v>
      </c>
      <c r="P13" s="320"/>
    </row>
    <row r="14" spans="1:16" ht="44.25" customHeight="1">
      <c r="A14" s="316"/>
      <c r="B14" s="317"/>
      <c r="C14" s="317"/>
      <c r="D14" s="318"/>
      <c r="E14" s="320"/>
      <c r="F14" s="318"/>
      <c r="G14" s="318"/>
      <c r="H14" s="318"/>
      <c r="I14" s="318"/>
      <c r="J14" s="320"/>
      <c r="K14" s="318"/>
      <c r="L14" s="318"/>
      <c r="M14" s="318"/>
      <c r="N14" s="318"/>
      <c r="O14" s="318"/>
      <c r="P14" s="320"/>
    </row>
    <row r="15" spans="1:16" ht="12.75">
      <c r="A15" s="179">
        <v>1</v>
      </c>
      <c r="B15" s="180">
        <v>2</v>
      </c>
      <c r="C15" s="180">
        <v>3</v>
      </c>
      <c r="D15" s="178">
        <v>4</v>
      </c>
      <c r="E15" s="181">
        <v>5</v>
      </c>
      <c r="F15" s="178">
        <v>6</v>
      </c>
      <c r="G15" s="178">
        <v>7</v>
      </c>
      <c r="H15" s="178">
        <v>8</v>
      </c>
      <c r="I15" s="178">
        <v>9</v>
      </c>
      <c r="J15" s="181">
        <v>10</v>
      </c>
      <c r="K15" s="178">
        <v>11</v>
      </c>
      <c r="L15" s="178">
        <v>12</v>
      </c>
      <c r="M15" s="178">
        <v>13</v>
      </c>
      <c r="N15" s="178">
        <v>14</v>
      </c>
      <c r="O15" s="178">
        <v>15</v>
      </c>
      <c r="P15" s="181">
        <v>16</v>
      </c>
    </row>
    <row r="16" spans="1:137" s="186" customFormat="1" ht="27.75" customHeight="1">
      <c r="A16" s="182" t="s">
        <v>9</v>
      </c>
      <c r="B16" s="183"/>
      <c r="C16" s="183"/>
      <c r="D16" s="184" t="s">
        <v>127</v>
      </c>
      <c r="E16" s="185">
        <f aca="true" t="shared" si="0" ref="E16:P16">E17+E64+E76+E113+E122+E127+E131+E135+E137+E139+E143+E145+E146+E148+E150+E152+E154</f>
        <v>14080400</v>
      </c>
      <c r="F16" s="185">
        <f>F17+F64+F76+F113+F122+F127+F131+F135+F137+F139+F143+F145+F146+F148+F150+F152+F154</f>
        <v>14080400</v>
      </c>
      <c r="G16" s="185">
        <f t="shared" si="0"/>
        <v>6885000</v>
      </c>
      <c r="H16" s="185">
        <f t="shared" si="0"/>
        <v>740000</v>
      </c>
      <c r="I16" s="185">
        <f t="shared" si="0"/>
        <v>0</v>
      </c>
      <c r="J16" s="185">
        <f t="shared" si="0"/>
        <v>3680700</v>
      </c>
      <c r="K16" s="185">
        <f t="shared" si="0"/>
        <v>99700</v>
      </c>
      <c r="L16" s="185">
        <f t="shared" si="0"/>
        <v>0</v>
      </c>
      <c r="M16" s="185">
        <f t="shared" si="0"/>
        <v>0</v>
      </c>
      <c r="N16" s="185">
        <f t="shared" si="0"/>
        <v>3581000</v>
      </c>
      <c r="O16" s="185">
        <f t="shared" si="0"/>
        <v>3581000</v>
      </c>
      <c r="P16" s="185">
        <f t="shared" si="0"/>
        <v>17761100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</row>
    <row r="17" spans="1:137" s="191" customFormat="1" ht="17.25" customHeight="1">
      <c r="A17" s="187"/>
      <c r="B17" s="188" t="s">
        <v>128</v>
      </c>
      <c r="C17" s="188"/>
      <c r="D17" s="189" t="s">
        <v>129</v>
      </c>
      <c r="E17" s="190">
        <f>E18+E63</f>
        <v>9278000</v>
      </c>
      <c r="F17" s="190">
        <f>F18+F63</f>
        <v>9278000</v>
      </c>
      <c r="G17" s="190">
        <f>G18+G63</f>
        <v>6885000</v>
      </c>
      <c r="H17" s="190">
        <f>H18+H63</f>
        <v>260000</v>
      </c>
      <c r="I17" s="190">
        <f>I18+I63</f>
        <v>0</v>
      </c>
      <c r="J17" s="190">
        <f>J18+J19+J20+J22</f>
        <v>450700</v>
      </c>
      <c r="K17" s="190">
        <f aca="true" t="shared" si="1" ref="K17:P17">K18+K63</f>
        <v>50700</v>
      </c>
      <c r="L17" s="190">
        <f t="shared" si="1"/>
        <v>0</v>
      </c>
      <c r="M17" s="190">
        <f t="shared" si="1"/>
        <v>0</v>
      </c>
      <c r="N17" s="190">
        <f t="shared" si="1"/>
        <v>400000</v>
      </c>
      <c r="O17" s="190">
        <f t="shared" si="1"/>
        <v>400000</v>
      </c>
      <c r="P17" s="190">
        <f t="shared" si="1"/>
        <v>9728700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</row>
    <row r="18" spans="1:16" s="175" customFormat="1" ht="70.5" customHeight="1">
      <c r="A18" s="192" t="s">
        <v>130</v>
      </c>
      <c r="B18" s="193" t="s">
        <v>101</v>
      </c>
      <c r="C18" s="192" t="s">
        <v>131</v>
      </c>
      <c r="D18" s="194" t="s">
        <v>102</v>
      </c>
      <c r="E18" s="190">
        <f>F18+I18</f>
        <v>9098000</v>
      </c>
      <c r="F18" s="195">
        <v>9098000</v>
      </c>
      <c r="G18" s="195">
        <v>6885000</v>
      </c>
      <c r="H18" s="195">
        <v>260000</v>
      </c>
      <c r="I18" s="195">
        <v>0</v>
      </c>
      <c r="J18" s="190">
        <f>K18+N18</f>
        <v>450700</v>
      </c>
      <c r="K18" s="195">
        <v>50700</v>
      </c>
      <c r="L18" s="195"/>
      <c r="M18" s="195"/>
      <c r="N18" s="195">
        <v>400000</v>
      </c>
      <c r="O18" s="195">
        <v>400000</v>
      </c>
      <c r="P18" s="190">
        <f>E18+J18</f>
        <v>9548700</v>
      </c>
    </row>
    <row r="19" spans="1:18" s="175" customFormat="1" ht="25.5" hidden="1">
      <c r="A19" s="192" t="s">
        <v>132</v>
      </c>
      <c r="B19" s="193" t="s">
        <v>133</v>
      </c>
      <c r="C19" s="193" t="s">
        <v>134</v>
      </c>
      <c r="D19" s="196" t="s">
        <v>135</v>
      </c>
      <c r="E19" s="190"/>
      <c r="F19" s="195"/>
      <c r="G19" s="195">
        <v>0</v>
      </c>
      <c r="H19" s="195">
        <v>0</v>
      </c>
      <c r="I19" s="195">
        <v>0</v>
      </c>
      <c r="J19" s="190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0">
        <f>E19+J19</f>
        <v>0</v>
      </c>
      <c r="R19" s="197" t="s">
        <v>136</v>
      </c>
    </row>
    <row r="20" spans="1:16" s="199" customFormat="1" ht="12.75" hidden="1">
      <c r="A20" s="192" t="s">
        <v>137</v>
      </c>
      <c r="B20" s="193" t="s">
        <v>138</v>
      </c>
      <c r="C20" s="192" t="s">
        <v>139</v>
      </c>
      <c r="D20" s="196" t="s">
        <v>140</v>
      </c>
      <c r="E20" s="190">
        <f>E21</f>
        <v>0</v>
      </c>
      <c r="F20" s="198">
        <f aca="true" t="shared" si="2" ref="F20:P20">F21</f>
        <v>0</v>
      </c>
      <c r="G20" s="198">
        <f t="shared" si="2"/>
        <v>0</v>
      </c>
      <c r="H20" s="198">
        <f t="shared" si="2"/>
        <v>0</v>
      </c>
      <c r="I20" s="198">
        <f t="shared" si="2"/>
        <v>0</v>
      </c>
      <c r="J20" s="190">
        <f t="shared" si="2"/>
        <v>0</v>
      </c>
      <c r="K20" s="198">
        <f t="shared" si="2"/>
        <v>0</v>
      </c>
      <c r="L20" s="198">
        <f t="shared" si="2"/>
        <v>0</v>
      </c>
      <c r="M20" s="198">
        <f t="shared" si="2"/>
        <v>0</v>
      </c>
      <c r="N20" s="198">
        <f t="shared" si="2"/>
        <v>0</v>
      </c>
      <c r="O20" s="198">
        <f t="shared" si="2"/>
        <v>0</v>
      </c>
      <c r="P20" s="190">
        <f t="shared" si="2"/>
        <v>0</v>
      </c>
    </row>
    <row r="21" spans="1:16" s="199" customFormat="1" ht="25.5" hidden="1">
      <c r="A21" s="192"/>
      <c r="B21" s="200" t="s">
        <v>141</v>
      </c>
      <c r="C21" s="200" t="s">
        <v>139</v>
      </c>
      <c r="D21" s="201" t="s">
        <v>142</v>
      </c>
      <c r="E21" s="190"/>
      <c r="F21" s="198"/>
      <c r="G21" s="198"/>
      <c r="H21" s="198"/>
      <c r="I21" s="198"/>
      <c r="J21" s="190"/>
      <c r="K21" s="198"/>
      <c r="L21" s="198"/>
      <c r="M21" s="198"/>
      <c r="N21" s="198"/>
      <c r="O21" s="198"/>
      <c r="P21" s="190"/>
    </row>
    <row r="22" spans="1:16" s="175" customFormat="1" ht="25.5" hidden="1">
      <c r="A22" s="192" t="s">
        <v>143</v>
      </c>
      <c r="B22" s="193" t="s">
        <v>144</v>
      </c>
      <c r="C22" s="193" t="s">
        <v>145</v>
      </c>
      <c r="D22" s="196" t="s">
        <v>146</v>
      </c>
      <c r="E22" s="190"/>
      <c r="F22" s="195"/>
      <c r="G22" s="195"/>
      <c r="H22" s="195"/>
      <c r="I22" s="195"/>
      <c r="J22" s="190"/>
      <c r="K22" s="195"/>
      <c r="L22" s="195"/>
      <c r="M22" s="195"/>
      <c r="N22" s="195"/>
      <c r="O22" s="195"/>
      <c r="P22" s="190"/>
    </row>
    <row r="23" spans="1:16" s="175" customFormat="1" ht="24" customHeight="1" hidden="1">
      <c r="A23" s="192" t="s">
        <v>147</v>
      </c>
      <c r="B23" s="193"/>
      <c r="C23" s="193"/>
      <c r="D23" s="202" t="s">
        <v>148</v>
      </c>
      <c r="E23" s="190">
        <f>E24</f>
        <v>0</v>
      </c>
      <c r="F23" s="195">
        <f aca="true" t="shared" si="3" ref="F23:P23">F24</f>
        <v>0</v>
      </c>
      <c r="G23" s="195">
        <f t="shared" si="3"/>
        <v>0</v>
      </c>
      <c r="H23" s="195">
        <f t="shared" si="3"/>
        <v>0</v>
      </c>
      <c r="I23" s="195">
        <f t="shared" si="3"/>
        <v>0</v>
      </c>
      <c r="J23" s="190">
        <f t="shared" si="3"/>
        <v>0</v>
      </c>
      <c r="K23" s="195">
        <f t="shared" si="3"/>
        <v>0</v>
      </c>
      <c r="L23" s="195">
        <f t="shared" si="3"/>
        <v>0</v>
      </c>
      <c r="M23" s="195">
        <f t="shared" si="3"/>
        <v>0</v>
      </c>
      <c r="N23" s="195">
        <f t="shared" si="3"/>
        <v>0</v>
      </c>
      <c r="O23" s="195">
        <f t="shared" si="3"/>
        <v>0</v>
      </c>
      <c r="P23" s="190">
        <f t="shared" si="3"/>
        <v>0</v>
      </c>
    </row>
    <row r="24" spans="1:16" s="175" customFormat="1" ht="22.5" customHeight="1" hidden="1">
      <c r="A24" s="192" t="s">
        <v>149</v>
      </c>
      <c r="B24" s="193"/>
      <c r="C24" s="193"/>
      <c r="D24" s="202" t="s">
        <v>148</v>
      </c>
      <c r="E24" s="190">
        <f>E25+E26+E29+E36+E39+E42+E46+E49+E52+E55+E58+E59+E60+E61+E62</f>
        <v>0</v>
      </c>
      <c r="F24" s="195">
        <f aca="true" t="shared" si="4" ref="F24:P24">F25+F26+F29+F36+F39+F42+F46+F49+F52+F55+F58+F59+F60+F61+F62</f>
        <v>0</v>
      </c>
      <c r="G24" s="195">
        <f t="shared" si="4"/>
        <v>0</v>
      </c>
      <c r="H24" s="195">
        <f t="shared" si="4"/>
        <v>0</v>
      </c>
      <c r="I24" s="195">
        <f t="shared" si="4"/>
        <v>0</v>
      </c>
      <c r="J24" s="190">
        <f t="shared" si="4"/>
        <v>0</v>
      </c>
      <c r="K24" s="195">
        <f t="shared" si="4"/>
        <v>0</v>
      </c>
      <c r="L24" s="195">
        <f t="shared" si="4"/>
        <v>0</v>
      </c>
      <c r="M24" s="195">
        <f t="shared" si="4"/>
        <v>0</v>
      </c>
      <c r="N24" s="195">
        <f t="shared" si="4"/>
        <v>0</v>
      </c>
      <c r="O24" s="195">
        <f t="shared" si="4"/>
        <v>0</v>
      </c>
      <c r="P24" s="190">
        <f t="shared" si="4"/>
        <v>0</v>
      </c>
    </row>
    <row r="25" spans="1:16" s="175" customFormat="1" ht="25.5" hidden="1">
      <c r="A25" s="192" t="s">
        <v>150</v>
      </c>
      <c r="B25" s="192" t="s">
        <v>151</v>
      </c>
      <c r="C25" s="192" t="s">
        <v>152</v>
      </c>
      <c r="D25" s="202" t="s">
        <v>153</v>
      </c>
      <c r="E25" s="190"/>
      <c r="F25" s="195"/>
      <c r="G25" s="195">
        <v>0</v>
      </c>
      <c r="H25" s="195">
        <v>0</v>
      </c>
      <c r="I25" s="195">
        <v>0</v>
      </c>
      <c r="J25" s="190"/>
      <c r="K25" s="195"/>
      <c r="L25" s="195"/>
      <c r="M25" s="195"/>
      <c r="N25" s="195">
        <v>0</v>
      </c>
      <c r="O25" s="195">
        <v>0</v>
      </c>
      <c r="P25" s="190">
        <f>E25+J25</f>
        <v>0</v>
      </c>
    </row>
    <row r="26" spans="1:16" s="175" customFormat="1" ht="24.75" customHeight="1" hidden="1">
      <c r="A26" s="192" t="s">
        <v>154</v>
      </c>
      <c r="B26" s="193" t="s">
        <v>155</v>
      </c>
      <c r="C26" s="192"/>
      <c r="D26" s="202" t="s">
        <v>156</v>
      </c>
      <c r="E26" s="190">
        <f>E27+E28</f>
        <v>0</v>
      </c>
      <c r="F26" s="195">
        <f aca="true" t="shared" si="5" ref="F26:P26">F27+F28</f>
        <v>0</v>
      </c>
      <c r="G26" s="195">
        <f t="shared" si="5"/>
        <v>0</v>
      </c>
      <c r="H26" s="195">
        <f t="shared" si="5"/>
        <v>0</v>
      </c>
      <c r="I26" s="195">
        <f t="shared" si="5"/>
        <v>0</v>
      </c>
      <c r="J26" s="190">
        <f t="shared" si="5"/>
        <v>0</v>
      </c>
      <c r="K26" s="195">
        <f t="shared" si="5"/>
        <v>0</v>
      </c>
      <c r="L26" s="195">
        <f t="shared" si="5"/>
        <v>0</v>
      </c>
      <c r="M26" s="195">
        <f t="shared" si="5"/>
        <v>0</v>
      </c>
      <c r="N26" s="195">
        <f t="shared" si="5"/>
        <v>0</v>
      </c>
      <c r="O26" s="195">
        <f t="shared" si="5"/>
        <v>0</v>
      </c>
      <c r="P26" s="190">
        <f t="shared" si="5"/>
        <v>0</v>
      </c>
    </row>
    <row r="27" spans="1:16" s="175" customFormat="1" ht="24.75" customHeight="1" hidden="1">
      <c r="A27" s="203" t="s">
        <v>157</v>
      </c>
      <c r="B27" s="200" t="s">
        <v>158</v>
      </c>
      <c r="C27" s="200" t="s">
        <v>159</v>
      </c>
      <c r="D27" s="201" t="s">
        <v>160</v>
      </c>
      <c r="E27" s="190"/>
      <c r="F27" s="195"/>
      <c r="G27" s="195"/>
      <c r="H27" s="195"/>
      <c r="I27" s="195"/>
      <c r="J27" s="190"/>
      <c r="K27" s="195"/>
      <c r="L27" s="195"/>
      <c r="M27" s="195"/>
      <c r="N27" s="195"/>
      <c r="O27" s="195"/>
      <c r="P27" s="190"/>
    </row>
    <row r="28" spans="1:16" s="175" customFormat="1" ht="24.75" customHeight="1" hidden="1">
      <c r="A28" s="203" t="s">
        <v>161</v>
      </c>
      <c r="B28" s="200" t="s">
        <v>162</v>
      </c>
      <c r="C28" s="200" t="s">
        <v>159</v>
      </c>
      <c r="D28" s="201" t="s">
        <v>163</v>
      </c>
      <c r="E28" s="190"/>
      <c r="F28" s="195"/>
      <c r="G28" s="195"/>
      <c r="H28" s="195"/>
      <c r="I28" s="195"/>
      <c r="J28" s="190"/>
      <c r="K28" s="195"/>
      <c r="L28" s="195"/>
      <c r="M28" s="195"/>
      <c r="N28" s="195"/>
      <c r="O28" s="195"/>
      <c r="P28" s="190"/>
    </row>
    <row r="29" spans="1:16" s="175" customFormat="1" ht="25.5" hidden="1">
      <c r="A29" s="192" t="s">
        <v>164</v>
      </c>
      <c r="B29" s="193"/>
      <c r="C29" s="193"/>
      <c r="D29" s="204" t="s">
        <v>165</v>
      </c>
      <c r="E29" s="190">
        <f>SUM(E30:E35)</f>
        <v>0</v>
      </c>
      <c r="F29" s="195">
        <f aca="true" t="shared" si="6" ref="F29:P29">SUM(F30:F35)</f>
        <v>0</v>
      </c>
      <c r="G29" s="195">
        <f t="shared" si="6"/>
        <v>0</v>
      </c>
      <c r="H29" s="195">
        <f t="shared" si="6"/>
        <v>0</v>
      </c>
      <c r="I29" s="195">
        <f t="shared" si="6"/>
        <v>0</v>
      </c>
      <c r="J29" s="190">
        <f t="shared" si="6"/>
        <v>0</v>
      </c>
      <c r="K29" s="195">
        <f t="shared" si="6"/>
        <v>0</v>
      </c>
      <c r="L29" s="195">
        <f t="shared" si="6"/>
        <v>0</v>
      </c>
      <c r="M29" s="195">
        <f t="shared" si="6"/>
        <v>0</v>
      </c>
      <c r="N29" s="195">
        <f t="shared" si="6"/>
        <v>0</v>
      </c>
      <c r="O29" s="195">
        <f t="shared" si="6"/>
        <v>0</v>
      </c>
      <c r="P29" s="190">
        <f t="shared" si="6"/>
        <v>0</v>
      </c>
    </row>
    <row r="30" spans="1:16" s="175" customFormat="1" ht="25.5" hidden="1">
      <c r="A30" s="203" t="s">
        <v>166</v>
      </c>
      <c r="B30" s="200" t="s">
        <v>167</v>
      </c>
      <c r="C30" s="205" t="s">
        <v>168</v>
      </c>
      <c r="D30" s="206" t="s">
        <v>169</v>
      </c>
      <c r="E30" s="207"/>
      <c r="F30" s="195"/>
      <c r="G30" s="195"/>
      <c r="H30" s="195"/>
      <c r="I30" s="195"/>
      <c r="J30" s="190"/>
      <c r="K30" s="195"/>
      <c r="L30" s="195"/>
      <c r="M30" s="195"/>
      <c r="N30" s="195"/>
      <c r="O30" s="195"/>
      <c r="P30" s="190"/>
    </row>
    <row r="31" spans="1:16" s="175" customFormat="1" ht="25.5" hidden="1">
      <c r="A31" s="203" t="s">
        <v>170</v>
      </c>
      <c r="B31" s="200" t="s">
        <v>171</v>
      </c>
      <c r="C31" s="205" t="s">
        <v>168</v>
      </c>
      <c r="D31" s="206" t="s">
        <v>172</v>
      </c>
      <c r="E31" s="207"/>
      <c r="F31" s="195"/>
      <c r="G31" s="195"/>
      <c r="H31" s="195"/>
      <c r="I31" s="195"/>
      <c r="J31" s="190"/>
      <c r="K31" s="195"/>
      <c r="L31" s="195"/>
      <c r="M31" s="195"/>
      <c r="N31" s="195"/>
      <c r="O31" s="195"/>
      <c r="P31" s="190"/>
    </row>
    <row r="32" spans="1:16" s="175" customFormat="1" ht="25.5" hidden="1">
      <c r="A32" s="203" t="s">
        <v>173</v>
      </c>
      <c r="B32" s="200" t="s">
        <v>174</v>
      </c>
      <c r="C32" s="205" t="s">
        <v>168</v>
      </c>
      <c r="D32" s="206" t="s">
        <v>175</v>
      </c>
      <c r="E32" s="207"/>
      <c r="F32" s="195"/>
      <c r="G32" s="195"/>
      <c r="H32" s="195"/>
      <c r="I32" s="195"/>
      <c r="J32" s="190"/>
      <c r="K32" s="195"/>
      <c r="L32" s="195"/>
      <c r="M32" s="195"/>
      <c r="N32" s="195"/>
      <c r="O32" s="195"/>
      <c r="P32" s="190"/>
    </row>
    <row r="33" spans="1:16" s="175" customFormat="1" ht="25.5" hidden="1">
      <c r="A33" s="203" t="s">
        <v>176</v>
      </c>
      <c r="B33" s="200" t="s">
        <v>177</v>
      </c>
      <c r="C33" s="205" t="s">
        <v>168</v>
      </c>
      <c r="D33" s="206" t="s">
        <v>178</v>
      </c>
      <c r="E33" s="207"/>
      <c r="F33" s="195"/>
      <c r="G33" s="195"/>
      <c r="H33" s="195"/>
      <c r="I33" s="195"/>
      <c r="J33" s="190"/>
      <c r="K33" s="195"/>
      <c r="L33" s="195"/>
      <c r="M33" s="195"/>
      <c r="N33" s="195"/>
      <c r="O33" s="195"/>
      <c r="P33" s="190"/>
    </row>
    <row r="34" spans="1:16" s="175" customFormat="1" ht="25.5" hidden="1">
      <c r="A34" s="203" t="s">
        <v>179</v>
      </c>
      <c r="B34" s="200" t="s">
        <v>180</v>
      </c>
      <c r="C34" s="205" t="s">
        <v>168</v>
      </c>
      <c r="D34" s="206" t="s">
        <v>181</v>
      </c>
      <c r="E34" s="207"/>
      <c r="F34" s="195"/>
      <c r="G34" s="195"/>
      <c r="H34" s="195"/>
      <c r="I34" s="195"/>
      <c r="J34" s="190"/>
      <c r="K34" s="195"/>
      <c r="L34" s="195"/>
      <c r="M34" s="195"/>
      <c r="N34" s="195"/>
      <c r="O34" s="195"/>
      <c r="P34" s="190"/>
    </row>
    <row r="35" spans="1:16" s="175" customFormat="1" ht="29.25" customHeight="1" hidden="1">
      <c r="A35" s="203" t="s">
        <v>182</v>
      </c>
      <c r="B35" s="200" t="s">
        <v>183</v>
      </c>
      <c r="C35" s="205" t="s">
        <v>168</v>
      </c>
      <c r="D35" s="206" t="s">
        <v>184</v>
      </c>
      <c r="E35" s="207"/>
      <c r="F35" s="195"/>
      <c r="G35" s="195"/>
      <c r="H35" s="195"/>
      <c r="I35" s="195"/>
      <c r="J35" s="190"/>
      <c r="K35" s="195"/>
      <c r="L35" s="195"/>
      <c r="M35" s="195"/>
      <c r="N35" s="195"/>
      <c r="O35" s="195"/>
      <c r="P35" s="190"/>
    </row>
    <row r="36" spans="1:16" s="175" customFormat="1" ht="42" customHeight="1" hidden="1">
      <c r="A36" s="192" t="s">
        <v>185</v>
      </c>
      <c r="B36" s="192" t="s">
        <v>186</v>
      </c>
      <c r="C36" s="193"/>
      <c r="D36" s="202" t="s">
        <v>187</v>
      </c>
      <c r="E36" s="190">
        <f>E37+E38</f>
        <v>0</v>
      </c>
      <c r="F36" s="195">
        <f aca="true" t="shared" si="7" ref="F36:P36">F37+F38</f>
        <v>0</v>
      </c>
      <c r="G36" s="195">
        <f t="shared" si="7"/>
        <v>0</v>
      </c>
      <c r="H36" s="195">
        <f t="shared" si="7"/>
        <v>0</v>
      </c>
      <c r="I36" s="195">
        <f t="shared" si="7"/>
        <v>0</v>
      </c>
      <c r="J36" s="190">
        <f t="shared" si="7"/>
        <v>0</v>
      </c>
      <c r="K36" s="195">
        <f t="shared" si="7"/>
        <v>0</v>
      </c>
      <c r="L36" s="195">
        <f t="shared" si="7"/>
        <v>0</v>
      </c>
      <c r="M36" s="195">
        <f t="shared" si="7"/>
        <v>0</v>
      </c>
      <c r="N36" s="195">
        <f t="shared" si="7"/>
        <v>0</v>
      </c>
      <c r="O36" s="195">
        <f t="shared" si="7"/>
        <v>0</v>
      </c>
      <c r="P36" s="190">
        <f t="shared" si="7"/>
        <v>0</v>
      </c>
    </row>
    <row r="37" spans="1:16" s="175" customFormat="1" ht="22.5" customHeight="1" hidden="1">
      <c r="A37" s="193" t="s">
        <v>188</v>
      </c>
      <c r="B37" s="193" t="s">
        <v>189</v>
      </c>
      <c r="C37" s="200" t="s">
        <v>168</v>
      </c>
      <c r="D37" s="208" t="s">
        <v>190</v>
      </c>
      <c r="E37" s="190"/>
      <c r="F37" s="195"/>
      <c r="G37" s="195"/>
      <c r="H37" s="195"/>
      <c r="I37" s="195"/>
      <c r="J37" s="190"/>
      <c r="K37" s="195"/>
      <c r="L37" s="195"/>
      <c r="M37" s="195"/>
      <c r="N37" s="195"/>
      <c r="O37" s="195"/>
      <c r="P37" s="190"/>
    </row>
    <row r="38" spans="1:16" s="175" customFormat="1" ht="22.5" customHeight="1" hidden="1">
      <c r="A38" s="193" t="s">
        <v>191</v>
      </c>
      <c r="B38" s="193" t="s">
        <v>192</v>
      </c>
      <c r="C38" s="200" t="s">
        <v>168</v>
      </c>
      <c r="D38" s="208" t="s">
        <v>193</v>
      </c>
      <c r="E38" s="190"/>
      <c r="F38" s="195"/>
      <c r="G38" s="195"/>
      <c r="H38" s="195"/>
      <c r="I38" s="195"/>
      <c r="J38" s="190"/>
      <c r="K38" s="195"/>
      <c r="L38" s="195"/>
      <c r="M38" s="195"/>
      <c r="N38" s="195"/>
      <c r="O38" s="195"/>
      <c r="P38" s="190"/>
    </row>
    <row r="39" spans="1:16" s="175" customFormat="1" ht="25.5" hidden="1">
      <c r="A39" s="193" t="s">
        <v>194</v>
      </c>
      <c r="B39" s="193"/>
      <c r="C39" s="193"/>
      <c r="D39" s="202" t="s">
        <v>195</v>
      </c>
      <c r="E39" s="190">
        <f>E40+E41</f>
        <v>0</v>
      </c>
      <c r="F39" s="195"/>
      <c r="G39" s="195">
        <f aca="true" t="shared" si="8" ref="G39:P39">G40+G41</f>
        <v>0</v>
      </c>
      <c r="H39" s="195">
        <f t="shared" si="8"/>
        <v>0</v>
      </c>
      <c r="I39" s="195">
        <f t="shared" si="8"/>
        <v>0</v>
      </c>
      <c r="J39" s="190">
        <f t="shared" si="8"/>
        <v>0</v>
      </c>
      <c r="K39" s="195">
        <f t="shared" si="8"/>
        <v>0</v>
      </c>
      <c r="L39" s="195">
        <f t="shared" si="8"/>
        <v>0</v>
      </c>
      <c r="M39" s="195">
        <f t="shared" si="8"/>
        <v>0</v>
      </c>
      <c r="N39" s="195">
        <f t="shared" si="8"/>
        <v>0</v>
      </c>
      <c r="O39" s="195">
        <f t="shared" si="8"/>
        <v>0</v>
      </c>
      <c r="P39" s="190">
        <f t="shared" si="8"/>
        <v>0</v>
      </c>
    </row>
    <row r="40" spans="1:16" s="175" customFormat="1" ht="38.25" hidden="1">
      <c r="A40" s="200" t="s">
        <v>196</v>
      </c>
      <c r="B40" s="200" t="s">
        <v>197</v>
      </c>
      <c r="C40" s="209" t="s">
        <v>198</v>
      </c>
      <c r="D40" s="201" t="s">
        <v>199</v>
      </c>
      <c r="E40" s="190"/>
      <c r="F40" s="210"/>
      <c r="G40" s="210">
        <v>0</v>
      </c>
      <c r="H40" s="210">
        <v>0</v>
      </c>
      <c r="I40" s="210">
        <v>0</v>
      </c>
      <c r="J40" s="19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190">
        <f>E40+J40</f>
        <v>0</v>
      </c>
    </row>
    <row r="41" spans="1:16" s="175" customFormat="1" ht="25.5" hidden="1">
      <c r="A41" s="200" t="s">
        <v>200</v>
      </c>
      <c r="B41" s="209" t="s">
        <v>201</v>
      </c>
      <c r="C41" s="209" t="s">
        <v>198</v>
      </c>
      <c r="D41" s="208" t="s">
        <v>202</v>
      </c>
      <c r="E41" s="190"/>
      <c r="F41" s="210"/>
      <c r="G41" s="210"/>
      <c r="H41" s="210"/>
      <c r="I41" s="210"/>
      <c r="J41" s="190"/>
      <c r="K41" s="210"/>
      <c r="L41" s="210"/>
      <c r="M41" s="210"/>
      <c r="N41" s="210"/>
      <c r="O41" s="210"/>
      <c r="P41" s="190"/>
    </row>
    <row r="42" spans="1:16" s="175" customFormat="1" ht="25.5" hidden="1">
      <c r="A42" s="193" t="s">
        <v>203</v>
      </c>
      <c r="B42" s="193"/>
      <c r="C42" s="193"/>
      <c r="D42" s="202" t="s">
        <v>204</v>
      </c>
      <c r="E42" s="190">
        <f>E43+E44+E45</f>
        <v>0</v>
      </c>
      <c r="F42" s="195">
        <f aca="true" t="shared" si="9" ref="F42:P42">F43+F44+F45</f>
        <v>0</v>
      </c>
      <c r="G42" s="195"/>
      <c r="H42" s="195"/>
      <c r="I42" s="195">
        <f t="shared" si="9"/>
        <v>0</v>
      </c>
      <c r="J42" s="190">
        <f t="shared" si="9"/>
        <v>0</v>
      </c>
      <c r="K42" s="195">
        <f t="shared" si="9"/>
        <v>0</v>
      </c>
      <c r="L42" s="195">
        <f t="shared" si="9"/>
        <v>0</v>
      </c>
      <c r="M42" s="195">
        <f t="shared" si="9"/>
        <v>0</v>
      </c>
      <c r="N42" s="195">
        <f t="shared" si="9"/>
        <v>0</v>
      </c>
      <c r="O42" s="195">
        <f t="shared" si="9"/>
        <v>0</v>
      </c>
      <c r="P42" s="190">
        <f t="shared" si="9"/>
        <v>0</v>
      </c>
    </row>
    <row r="43" spans="1:16" s="175" customFormat="1" ht="38.25" hidden="1">
      <c r="A43" s="200" t="s">
        <v>205</v>
      </c>
      <c r="B43" s="200" t="s">
        <v>206</v>
      </c>
      <c r="C43" s="209" t="s">
        <v>198</v>
      </c>
      <c r="D43" s="208" t="s">
        <v>207</v>
      </c>
      <c r="E43" s="190"/>
      <c r="F43" s="210"/>
      <c r="G43" s="210"/>
      <c r="H43" s="210"/>
      <c r="I43" s="210">
        <v>0</v>
      </c>
      <c r="J43" s="190"/>
      <c r="K43" s="210"/>
      <c r="L43" s="210">
        <v>0</v>
      </c>
      <c r="M43" s="210">
        <v>0</v>
      </c>
      <c r="N43" s="210">
        <v>0</v>
      </c>
      <c r="O43" s="210">
        <v>0</v>
      </c>
      <c r="P43" s="190">
        <f>E43+J43</f>
        <v>0</v>
      </c>
    </row>
    <row r="44" spans="1:16" s="175" customFormat="1" ht="38.25" hidden="1">
      <c r="A44" s="200" t="s">
        <v>208</v>
      </c>
      <c r="B44" s="200" t="s">
        <v>209</v>
      </c>
      <c r="C44" s="209" t="s">
        <v>198</v>
      </c>
      <c r="D44" s="201" t="s">
        <v>210</v>
      </c>
      <c r="E44" s="190"/>
      <c r="F44" s="210"/>
      <c r="G44" s="210">
        <v>0</v>
      </c>
      <c r="H44" s="210">
        <v>0</v>
      </c>
      <c r="I44" s="210">
        <v>0</v>
      </c>
      <c r="J44" s="19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190">
        <f>E44+J44</f>
        <v>0</v>
      </c>
    </row>
    <row r="45" spans="1:16" s="175" customFormat="1" ht="18.75" customHeight="1" hidden="1">
      <c r="A45" s="193" t="s">
        <v>211</v>
      </c>
      <c r="B45" s="200" t="s">
        <v>212</v>
      </c>
      <c r="C45" s="209" t="s">
        <v>198</v>
      </c>
      <c r="D45" s="201" t="s">
        <v>213</v>
      </c>
      <c r="E45" s="190">
        <v>0</v>
      </c>
      <c r="F45" s="210">
        <v>0</v>
      </c>
      <c r="G45" s="210">
        <v>0</v>
      </c>
      <c r="H45" s="210">
        <v>0</v>
      </c>
      <c r="I45" s="210">
        <v>0</v>
      </c>
      <c r="J45" s="19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190">
        <f>E45+J45</f>
        <v>0</v>
      </c>
    </row>
    <row r="46" spans="1:16" s="175" customFormat="1" ht="26.25" customHeight="1" hidden="1">
      <c r="A46" s="193" t="s">
        <v>214</v>
      </c>
      <c r="B46" s="193"/>
      <c r="C46" s="193"/>
      <c r="D46" s="202" t="s">
        <v>215</v>
      </c>
      <c r="E46" s="190">
        <f>E47+E48</f>
        <v>0</v>
      </c>
      <c r="F46" s="195"/>
      <c r="G46" s="195">
        <f aca="true" t="shared" si="10" ref="G46:P46">G47+G48</f>
        <v>0</v>
      </c>
      <c r="H46" s="195">
        <f t="shared" si="10"/>
        <v>0</v>
      </c>
      <c r="I46" s="195">
        <f t="shared" si="10"/>
        <v>0</v>
      </c>
      <c r="J46" s="190">
        <f t="shared" si="10"/>
        <v>0</v>
      </c>
      <c r="K46" s="195">
        <f t="shared" si="10"/>
        <v>0</v>
      </c>
      <c r="L46" s="195">
        <f t="shared" si="10"/>
        <v>0</v>
      </c>
      <c r="M46" s="195">
        <f t="shared" si="10"/>
        <v>0</v>
      </c>
      <c r="N46" s="195">
        <f t="shared" si="10"/>
        <v>0</v>
      </c>
      <c r="O46" s="195">
        <f t="shared" si="10"/>
        <v>0</v>
      </c>
      <c r="P46" s="190">
        <f t="shared" si="10"/>
        <v>0</v>
      </c>
    </row>
    <row r="47" spans="1:16" s="175" customFormat="1" ht="33" customHeight="1" hidden="1">
      <c r="A47" s="193" t="s">
        <v>216</v>
      </c>
      <c r="B47" s="200" t="s">
        <v>217</v>
      </c>
      <c r="C47" s="209" t="s">
        <v>218</v>
      </c>
      <c r="D47" s="201" t="s">
        <v>219</v>
      </c>
      <c r="E47" s="190"/>
      <c r="F47" s="195"/>
      <c r="G47" s="195"/>
      <c r="H47" s="195"/>
      <c r="I47" s="195"/>
      <c r="J47" s="190"/>
      <c r="K47" s="195"/>
      <c r="L47" s="195"/>
      <c r="M47" s="195"/>
      <c r="N47" s="195"/>
      <c r="O47" s="195"/>
      <c r="P47" s="190"/>
    </row>
    <row r="48" spans="1:16" s="175" customFormat="1" ht="51" hidden="1">
      <c r="A48" s="193" t="s">
        <v>220</v>
      </c>
      <c r="B48" s="200" t="s">
        <v>221</v>
      </c>
      <c r="C48" s="209" t="s">
        <v>218</v>
      </c>
      <c r="D48" s="211" t="s">
        <v>222</v>
      </c>
      <c r="E48" s="190"/>
      <c r="F48" s="210"/>
      <c r="G48" s="210">
        <v>0</v>
      </c>
      <c r="H48" s="210">
        <v>0</v>
      </c>
      <c r="I48" s="210">
        <v>0</v>
      </c>
      <c r="J48" s="19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190">
        <f>E48+J48</f>
        <v>0</v>
      </c>
    </row>
    <row r="49" spans="1:16" s="175" customFormat="1" ht="12.75" hidden="1">
      <c r="A49" s="193" t="s">
        <v>223</v>
      </c>
      <c r="B49" s="193" t="s">
        <v>138</v>
      </c>
      <c r="C49" s="192"/>
      <c r="D49" s="202" t="s">
        <v>140</v>
      </c>
      <c r="E49" s="190">
        <f>SUM(E50:E51)</f>
        <v>0</v>
      </c>
      <c r="F49" s="195">
        <f aca="true" t="shared" si="11" ref="F49:P49">SUM(F50:F51)</f>
        <v>0</v>
      </c>
      <c r="G49" s="195">
        <f t="shared" si="11"/>
        <v>0</v>
      </c>
      <c r="H49" s="195">
        <f t="shared" si="11"/>
        <v>0</v>
      </c>
      <c r="I49" s="195">
        <f t="shared" si="11"/>
        <v>0</v>
      </c>
      <c r="J49" s="190">
        <f t="shared" si="11"/>
        <v>0</v>
      </c>
      <c r="K49" s="195">
        <f t="shared" si="11"/>
        <v>0</v>
      </c>
      <c r="L49" s="195">
        <f t="shared" si="11"/>
        <v>0</v>
      </c>
      <c r="M49" s="195">
        <f t="shared" si="11"/>
        <v>0</v>
      </c>
      <c r="N49" s="195">
        <f t="shared" si="11"/>
        <v>0</v>
      </c>
      <c r="O49" s="195">
        <f t="shared" si="11"/>
        <v>0</v>
      </c>
      <c r="P49" s="190">
        <f t="shared" si="11"/>
        <v>0</v>
      </c>
    </row>
    <row r="50" spans="1:16" s="175" customFormat="1" ht="38.25" hidden="1">
      <c r="A50" s="200" t="s">
        <v>224</v>
      </c>
      <c r="B50" s="200" t="s">
        <v>225</v>
      </c>
      <c r="C50" s="200" t="s">
        <v>139</v>
      </c>
      <c r="D50" s="208" t="s">
        <v>226</v>
      </c>
      <c r="E50" s="190"/>
      <c r="F50" s="195"/>
      <c r="G50" s="195"/>
      <c r="H50" s="195"/>
      <c r="I50" s="195"/>
      <c r="J50" s="190"/>
      <c r="K50" s="195"/>
      <c r="L50" s="195"/>
      <c r="M50" s="195"/>
      <c r="N50" s="195"/>
      <c r="O50" s="195"/>
      <c r="P50" s="190"/>
    </row>
    <row r="51" spans="1:16" s="175" customFormat="1" ht="25.5" hidden="1">
      <c r="A51" s="200" t="s">
        <v>227</v>
      </c>
      <c r="B51" s="200" t="s">
        <v>141</v>
      </c>
      <c r="C51" s="200" t="s">
        <v>139</v>
      </c>
      <c r="D51" s="208" t="s">
        <v>142</v>
      </c>
      <c r="E51" s="190"/>
      <c r="F51" s="195"/>
      <c r="G51" s="195"/>
      <c r="H51" s="195"/>
      <c r="I51" s="195"/>
      <c r="J51" s="190"/>
      <c r="K51" s="195"/>
      <c r="L51" s="195"/>
      <c r="M51" s="195"/>
      <c r="N51" s="195"/>
      <c r="O51" s="195"/>
      <c r="P51" s="190"/>
    </row>
    <row r="52" spans="1:16" s="175" customFormat="1" ht="27" customHeight="1" hidden="1">
      <c r="A52" s="193" t="s">
        <v>228</v>
      </c>
      <c r="B52" s="193" t="s">
        <v>229</v>
      </c>
      <c r="C52" s="193"/>
      <c r="D52" s="202" t="s">
        <v>230</v>
      </c>
      <c r="E52" s="190">
        <f>E53+E54</f>
        <v>0</v>
      </c>
      <c r="F52" s="195">
        <f aca="true" t="shared" si="12" ref="F52:P52">F53+F54</f>
        <v>0</v>
      </c>
      <c r="G52" s="195">
        <f t="shared" si="12"/>
        <v>0</v>
      </c>
      <c r="H52" s="195">
        <f t="shared" si="12"/>
        <v>0</v>
      </c>
      <c r="I52" s="195">
        <f t="shared" si="12"/>
        <v>0</v>
      </c>
      <c r="J52" s="190">
        <f t="shared" si="12"/>
        <v>0</v>
      </c>
      <c r="K52" s="195">
        <f t="shared" si="12"/>
        <v>0</v>
      </c>
      <c r="L52" s="195">
        <f t="shared" si="12"/>
        <v>0</v>
      </c>
      <c r="M52" s="195">
        <f t="shared" si="12"/>
        <v>0</v>
      </c>
      <c r="N52" s="195">
        <f t="shared" si="12"/>
        <v>0</v>
      </c>
      <c r="O52" s="195">
        <f t="shared" si="12"/>
        <v>0</v>
      </c>
      <c r="P52" s="190">
        <f t="shared" si="12"/>
        <v>0</v>
      </c>
    </row>
    <row r="53" spans="1:16" s="175" customFormat="1" ht="38.25" hidden="1">
      <c r="A53" s="200" t="s">
        <v>231</v>
      </c>
      <c r="B53" s="209" t="s">
        <v>232</v>
      </c>
      <c r="C53" s="209" t="s">
        <v>233</v>
      </c>
      <c r="D53" s="211" t="s">
        <v>234</v>
      </c>
      <c r="E53" s="190"/>
      <c r="F53" s="210"/>
      <c r="G53" s="210">
        <v>0</v>
      </c>
      <c r="H53" s="210">
        <v>0</v>
      </c>
      <c r="I53" s="210">
        <v>0</v>
      </c>
      <c r="J53" s="19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190">
        <f>E53+J53</f>
        <v>0</v>
      </c>
    </row>
    <row r="54" spans="1:16" s="175" customFormat="1" ht="36.75" customHeight="1" hidden="1">
      <c r="A54" s="200" t="s">
        <v>235</v>
      </c>
      <c r="B54" s="209" t="s">
        <v>236</v>
      </c>
      <c r="C54" s="209" t="s">
        <v>233</v>
      </c>
      <c r="D54" s="211" t="s">
        <v>237</v>
      </c>
      <c r="E54" s="190"/>
      <c r="F54" s="210"/>
      <c r="G54" s="210">
        <v>0</v>
      </c>
      <c r="H54" s="210">
        <v>0</v>
      </c>
      <c r="I54" s="210">
        <v>0</v>
      </c>
      <c r="J54" s="19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190">
        <f>E54+J54</f>
        <v>0</v>
      </c>
    </row>
    <row r="55" spans="1:16" s="175" customFormat="1" ht="27.75" customHeight="1" hidden="1">
      <c r="A55" s="193" t="s">
        <v>238</v>
      </c>
      <c r="B55" s="193"/>
      <c r="C55" s="193"/>
      <c r="D55" s="212" t="s">
        <v>239</v>
      </c>
      <c r="E55" s="190">
        <f>E56+E57</f>
        <v>0</v>
      </c>
      <c r="F55" s="195">
        <f aca="true" t="shared" si="13" ref="F55:P55">F56+F57</f>
        <v>0</v>
      </c>
      <c r="G55" s="195">
        <f t="shared" si="13"/>
        <v>0</v>
      </c>
      <c r="H55" s="195">
        <f t="shared" si="13"/>
        <v>0</v>
      </c>
      <c r="I55" s="195">
        <f t="shared" si="13"/>
        <v>0</v>
      </c>
      <c r="J55" s="190">
        <f t="shared" si="13"/>
        <v>0</v>
      </c>
      <c r="K55" s="195">
        <f t="shared" si="13"/>
        <v>0</v>
      </c>
      <c r="L55" s="195">
        <f t="shared" si="13"/>
        <v>0</v>
      </c>
      <c r="M55" s="195">
        <f t="shared" si="13"/>
        <v>0</v>
      </c>
      <c r="N55" s="195">
        <f t="shared" si="13"/>
        <v>0</v>
      </c>
      <c r="O55" s="195">
        <f t="shared" si="13"/>
        <v>0</v>
      </c>
      <c r="P55" s="190">
        <f t="shared" si="13"/>
        <v>0</v>
      </c>
    </row>
    <row r="56" spans="1:16" s="175" customFormat="1" ht="63.75" hidden="1">
      <c r="A56" s="200" t="s">
        <v>240</v>
      </c>
      <c r="B56" s="203" t="s">
        <v>241</v>
      </c>
      <c r="C56" s="209" t="s">
        <v>233</v>
      </c>
      <c r="D56" s="208" t="s">
        <v>242</v>
      </c>
      <c r="E56" s="190"/>
      <c r="F56" s="210"/>
      <c r="G56" s="210">
        <v>0</v>
      </c>
      <c r="H56" s="210">
        <v>0</v>
      </c>
      <c r="I56" s="210">
        <v>0</v>
      </c>
      <c r="J56" s="19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190">
        <f aca="true" t="shared" si="14" ref="P56:P111">E56+J56</f>
        <v>0</v>
      </c>
    </row>
    <row r="57" spans="1:16" s="175" customFormat="1" ht="51" hidden="1">
      <c r="A57" s="200" t="s">
        <v>243</v>
      </c>
      <c r="B57" s="203" t="s">
        <v>244</v>
      </c>
      <c r="C57" s="209" t="s">
        <v>233</v>
      </c>
      <c r="D57" s="208" t="s">
        <v>245</v>
      </c>
      <c r="E57" s="190"/>
      <c r="F57" s="210"/>
      <c r="G57" s="210">
        <v>0</v>
      </c>
      <c r="H57" s="210">
        <v>0</v>
      </c>
      <c r="I57" s="210">
        <v>0</v>
      </c>
      <c r="J57" s="19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190">
        <f t="shared" si="14"/>
        <v>0</v>
      </c>
    </row>
    <row r="58" spans="1:16" s="175" customFormat="1" ht="25.5" hidden="1">
      <c r="A58" s="193" t="s">
        <v>246</v>
      </c>
      <c r="B58" s="193" t="s">
        <v>247</v>
      </c>
      <c r="C58" s="192" t="s">
        <v>248</v>
      </c>
      <c r="D58" s="202" t="s">
        <v>249</v>
      </c>
      <c r="E58" s="190"/>
      <c r="F58" s="195"/>
      <c r="G58" s="195">
        <v>0</v>
      </c>
      <c r="H58" s="195">
        <v>0</v>
      </c>
      <c r="I58" s="195">
        <v>0</v>
      </c>
      <c r="J58" s="190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0">
        <f t="shared" si="14"/>
        <v>0</v>
      </c>
    </row>
    <row r="59" spans="1:16" s="175" customFormat="1" ht="25.5" hidden="1">
      <c r="A59" s="193" t="s">
        <v>250</v>
      </c>
      <c r="B59" s="192" t="s">
        <v>251</v>
      </c>
      <c r="C59" s="192" t="s">
        <v>252</v>
      </c>
      <c r="D59" s="202" t="s">
        <v>253</v>
      </c>
      <c r="E59" s="190"/>
      <c r="F59" s="195"/>
      <c r="G59" s="195">
        <v>0</v>
      </c>
      <c r="H59" s="195">
        <v>0</v>
      </c>
      <c r="I59" s="195">
        <v>0</v>
      </c>
      <c r="J59" s="190">
        <v>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0">
        <f t="shared" si="14"/>
        <v>0</v>
      </c>
    </row>
    <row r="60" spans="1:16" s="175" customFormat="1" ht="38.25" hidden="1">
      <c r="A60" s="193" t="s">
        <v>254</v>
      </c>
      <c r="B60" s="192" t="s">
        <v>255</v>
      </c>
      <c r="C60" s="192" t="s">
        <v>25</v>
      </c>
      <c r="D60" s="202" t="s">
        <v>256</v>
      </c>
      <c r="E60" s="190"/>
      <c r="F60" s="195"/>
      <c r="G60" s="195">
        <v>0</v>
      </c>
      <c r="H60" s="195">
        <v>0</v>
      </c>
      <c r="I60" s="195">
        <v>0</v>
      </c>
      <c r="J60" s="190">
        <v>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0">
        <f t="shared" si="14"/>
        <v>0</v>
      </c>
    </row>
    <row r="61" spans="1:16" s="175" customFormat="1" ht="25.5" hidden="1">
      <c r="A61" s="193" t="s">
        <v>257</v>
      </c>
      <c r="B61" s="193" t="s">
        <v>258</v>
      </c>
      <c r="C61" s="192" t="s">
        <v>259</v>
      </c>
      <c r="D61" s="202" t="s">
        <v>260</v>
      </c>
      <c r="E61" s="190"/>
      <c r="F61" s="195"/>
      <c r="G61" s="195">
        <v>0</v>
      </c>
      <c r="H61" s="195">
        <v>0</v>
      </c>
      <c r="I61" s="195">
        <v>0</v>
      </c>
      <c r="J61" s="190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0">
        <f t="shared" si="14"/>
        <v>0</v>
      </c>
    </row>
    <row r="62" spans="1:16" s="175" customFormat="1" ht="24" customHeight="1" hidden="1">
      <c r="A62" s="193" t="s">
        <v>261</v>
      </c>
      <c r="B62" s="193" t="s">
        <v>133</v>
      </c>
      <c r="C62" s="193" t="s">
        <v>134</v>
      </c>
      <c r="D62" s="196" t="s">
        <v>135</v>
      </c>
      <c r="E62" s="190"/>
      <c r="F62" s="195"/>
      <c r="G62" s="195">
        <v>0</v>
      </c>
      <c r="H62" s="195">
        <v>0</v>
      </c>
      <c r="I62" s="195">
        <v>0</v>
      </c>
      <c r="J62" s="190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0">
        <f t="shared" si="14"/>
        <v>0</v>
      </c>
    </row>
    <row r="63" spans="1:16" s="175" customFormat="1" ht="24" customHeight="1">
      <c r="A63" s="193"/>
      <c r="B63" s="193" t="s">
        <v>133</v>
      </c>
      <c r="C63" s="193" t="s">
        <v>133</v>
      </c>
      <c r="D63" s="201" t="s">
        <v>135</v>
      </c>
      <c r="E63" s="190">
        <f aca="true" t="shared" si="15" ref="E63:E126">F63+I63</f>
        <v>180000</v>
      </c>
      <c r="F63" s="195">
        <v>180000</v>
      </c>
      <c r="G63" s="195"/>
      <c r="H63" s="195"/>
      <c r="I63" s="195"/>
      <c r="J63" s="190">
        <f aca="true" t="shared" si="16" ref="J63:J126">K63+N63</f>
        <v>0</v>
      </c>
      <c r="K63" s="195"/>
      <c r="L63" s="195"/>
      <c r="M63" s="195"/>
      <c r="N63" s="195"/>
      <c r="O63" s="195"/>
      <c r="P63" s="190">
        <f>E63+J63</f>
        <v>180000</v>
      </c>
    </row>
    <row r="64" spans="1:137" s="191" customFormat="1" ht="18.75" customHeight="1" hidden="1">
      <c r="A64" s="187"/>
      <c r="B64" s="188" t="s">
        <v>262</v>
      </c>
      <c r="C64" s="188"/>
      <c r="D64" s="189" t="s">
        <v>263</v>
      </c>
      <c r="E64" s="190">
        <f t="shared" si="15"/>
        <v>0</v>
      </c>
      <c r="F64" s="190">
        <f>F66+F67+F71+F73</f>
        <v>0</v>
      </c>
      <c r="G64" s="190">
        <f>G66+G67+G71+G73</f>
        <v>0</v>
      </c>
      <c r="H64" s="190">
        <f>H66+H67+H71+H73</f>
        <v>0</v>
      </c>
      <c r="I64" s="190">
        <v>0</v>
      </c>
      <c r="J64" s="190">
        <f t="shared" si="16"/>
        <v>0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190">
        <f t="shared" si="14"/>
        <v>0</v>
      </c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</row>
    <row r="65" spans="1:16" s="175" customFormat="1" ht="21.75" customHeight="1" hidden="1">
      <c r="A65" s="192"/>
      <c r="B65" s="193"/>
      <c r="C65" s="193"/>
      <c r="D65" s="202" t="s">
        <v>263</v>
      </c>
      <c r="E65" s="190">
        <f t="shared" si="15"/>
        <v>0</v>
      </c>
      <c r="F65" s="195"/>
      <c r="G65" s="195"/>
      <c r="H65" s="195"/>
      <c r="I65" s="195">
        <v>0</v>
      </c>
      <c r="J65" s="190">
        <f t="shared" si="16"/>
        <v>0</v>
      </c>
      <c r="K65" s="195"/>
      <c r="L65" s="195">
        <v>0</v>
      </c>
      <c r="M65" s="195">
        <v>0</v>
      </c>
      <c r="N65" s="195">
        <v>0</v>
      </c>
      <c r="O65" s="195">
        <v>0</v>
      </c>
      <c r="P65" s="190">
        <f t="shared" si="14"/>
        <v>0</v>
      </c>
    </row>
    <row r="66" spans="1:16" s="175" customFormat="1" ht="21.75" customHeight="1" hidden="1">
      <c r="A66" s="192" t="s">
        <v>264</v>
      </c>
      <c r="B66" s="193" t="s">
        <v>265</v>
      </c>
      <c r="C66" s="193" t="s">
        <v>266</v>
      </c>
      <c r="D66" s="202" t="s">
        <v>104</v>
      </c>
      <c r="E66" s="190">
        <f t="shared" si="15"/>
        <v>0</v>
      </c>
      <c r="F66" s="195"/>
      <c r="G66" s="195"/>
      <c r="H66" s="195"/>
      <c r="I66" s="195"/>
      <c r="J66" s="190">
        <f t="shared" si="16"/>
        <v>0</v>
      </c>
      <c r="K66" s="195"/>
      <c r="L66" s="195"/>
      <c r="M66" s="195"/>
      <c r="N66" s="195"/>
      <c r="O66" s="195"/>
      <c r="P66" s="190">
        <f t="shared" si="14"/>
        <v>0</v>
      </c>
    </row>
    <row r="67" spans="1:16" s="175" customFormat="1" ht="70.5" customHeight="1" hidden="1">
      <c r="A67" s="193" t="s">
        <v>267</v>
      </c>
      <c r="B67" s="192" t="s">
        <v>268</v>
      </c>
      <c r="C67" s="192" t="s">
        <v>269</v>
      </c>
      <c r="D67" s="208" t="s">
        <v>270</v>
      </c>
      <c r="E67" s="190">
        <f t="shared" si="15"/>
        <v>0</v>
      </c>
      <c r="F67" s="195"/>
      <c r="G67" s="195"/>
      <c r="H67" s="195"/>
      <c r="I67" s="195">
        <v>0</v>
      </c>
      <c r="J67" s="190">
        <f t="shared" si="16"/>
        <v>0</v>
      </c>
      <c r="K67" s="195"/>
      <c r="L67" s="195">
        <v>0</v>
      </c>
      <c r="M67" s="195">
        <v>0</v>
      </c>
      <c r="N67" s="195">
        <v>0</v>
      </c>
      <c r="O67" s="195">
        <v>0</v>
      </c>
      <c r="P67" s="190">
        <f t="shared" si="14"/>
        <v>0</v>
      </c>
    </row>
    <row r="68" spans="1:16" s="175" customFormat="1" ht="18.75" customHeight="1" hidden="1">
      <c r="A68" s="193"/>
      <c r="B68" s="192"/>
      <c r="C68" s="192"/>
      <c r="D68" s="213" t="s">
        <v>271</v>
      </c>
      <c r="E68" s="190">
        <f t="shared" si="15"/>
        <v>0</v>
      </c>
      <c r="F68" s="195"/>
      <c r="G68" s="195"/>
      <c r="H68" s="195"/>
      <c r="I68" s="195"/>
      <c r="J68" s="190">
        <f t="shared" si="16"/>
        <v>0</v>
      </c>
      <c r="K68" s="195"/>
      <c r="L68" s="195"/>
      <c r="M68" s="195"/>
      <c r="N68" s="195"/>
      <c r="O68" s="195"/>
      <c r="P68" s="190">
        <f t="shared" si="14"/>
        <v>0</v>
      </c>
    </row>
    <row r="69" spans="1:16" s="175" customFormat="1" ht="39.75" customHeight="1" hidden="1">
      <c r="A69" s="193"/>
      <c r="B69" s="192"/>
      <c r="C69" s="192"/>
      <c r="D69" s="213" t="s">
        <v>272</v>
      </c>
      <c r="E69" s="190">
        <f t="shared" si="15"/>
        <v>0</v>
      </c>
      <c r="F69" s="195"/>
      <c r="G69" s="195"/>
      <c r="H69" s="195"/>
      <c r="I69" s="195"/>
      <c r="J69" s="190">
        <f t="shared" si="16"/>
        <v>0</v>
      </c>
      <c r="K69" s="195"/>
      <c r="L69" s="195"/>
      <c r="M69" s="195"/>
      <c r="N69" s="195"/>
      <c r="O69" s="195"/>
      <c r="P69" s="190">
        <f t="shared" si="14"/>
        <v>0</v>
      </c>
    </row>
    <row r="70" spans="1:16" s="175" customFormat="1" ht="18" customHeight="1" hidden="1">
      <c r="A70" s="193"/>
      <c r="B70" s="192"/>
      <c r="C70" s="192"/>
      <c r="D70" s="213" t="s">
        <v>273</v>
      </c>
      <c r="E70" s="190">
        <f t="shared" si="15"/>
        <v>0</v>
      </c>
      <c r="F70" s="195"/>
      <c r="G70" s="195"/>
      <c r="H70" s="195"/>
      <c r="I70" s="195"/>
      <c r="J70" s="190">
        <f t="shared" si="16"/>
        <v>0</v>
      </c>
      <c r="K70" s="195"/>
      <c r="L70" s="195"/>
      <c r="M70" s="195"/>
      <c r="N70" s="195"/>
      <c r="O70" s="195"/>
      <c r="P70" s="190">
        <f t="shared" si="14"/>
        <v>0</v>
      </c>
    </row>
    <row r="71" spans="1:16" s="175" customFormat="1" ht="39.75" customHeight="1" hidden="1">
      <c r="A71" s="193" t="s">
        <v>274</v>
      </c>
      <c r="B71" s="192" t="s">
        <v>139</v>
      </c>
      <c r="C71" s="192" t="s">
        <v>275</v>
      </c>
      <c r="D71" s="214" t="s">
        <v>276</v>
      </c>
      <c r="E71" s="190">
        <f t="shared" si="15"/>
        <v>0</v>
      </c>
      <c r="F71" s="195"/>
      <c r="G71" s="195"/>
      <c r="H71" s="195"/>
      <c r="I71" s="195"/>
      <c r="J71" s="190">
        <f t="shared" si="16"/>
        <v>0</v>
      </c>
      <c r="K71" s="195"/>
      <c r="L71" s="195"/>
      <c r="M71" s="195"/>
      <c r="N71" s="195"/>
      <c r="O71" s="195"/>
      <c r="P71" s="190">
        <f t="shared" si="14"/>
        <v>0</v>
      </c>
    </row>
    <row r="72" spans="1:16" s="175" customFormat="1" ht="25.5" hidden="1">
      <c r="A72" s="193" t="s">
        <v>277</v>
      </c>
      <c r="B72" s="193" t="s">
        <v>278</v>
      </c>
      <c r="C72" s="192" t="s">
        <v>279</v>
      </c>
      <c r="D72" s="202" t="s">
        <v>280</v>
      </c>
      <c r="E72" s="190">
        <f t="shared" si="15"/>
        <v>0</v>
      </c>
      <c r="F72" s="195"/>
      <c r="G72" s="195"/>
      <c r="H72" s="195">
        <v>0</v>
      </c>
      <c r="I72" s="195">
        <v>0</v>
      </c>
      <c r="J72" s="190">
        <f t="shared" si="16"/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0">
        <f t="shared" si="14"/>
        <v>0</v>
      </c>
    </row>
    <row r="73" spans="1:16" s="175" customFormat="1" ht="38.25" hidden="1">
      <c r="A73" s="193" t="s">
        <v>281</v>
      </c>
      <c r="B73" s="193" t="s">
        <v>282</v>
      </c>
      <c r="C73" s="192" t="s">
        <v>279</v>
      </c>
      <c r="D73" s="202" t="s">
        <v>283</v>
      </c>
      <c r="E73" s="190">
        <f t="shared" si="15"/>
        <v>0</v>
      </c>
      <c r="F73" s="195"/>
      <c r="G73" s="195"/>
      <c r="H73" s="195"/>
      <c r="I73" s="195">
        <v>0</v>
      </c>
      <c r="J73" s="190">
        <f t="shared" si="16"/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0">
        <f t="shared" si="14"/>
        <v>0</v>
      </c>
    </row>
    <row r="74" spans="1:16" s="175" customFormat="1" ht="25.5" hidden="1">
      <c r="A74" s="203" t="s">
        <v>284</v>
      </c>
      <c r="B74" s="200" t="s">
        <v>285</v>
      </c>
      <c r="C74" s="200" t="s">
        <v>279</v>
      </c>
      <c r="D74" s="208" t="s">
        <v>286</v>
      </c>
      <c r="E74" s="190">
        <f t="shared" si="15"/>
        <v>0</v>
      </c>
      <c r="F74" s="195"/>
      <c r="G74" s="195"/>
      <c r="H74" s="195"/>
      <c r="I74" s="195"/>
      <c r="J74" s="190">
        <f t="shared" si="16"/>
        <v>0</v>
      </c>
      <c r="K74" s="195"/>
      <c r="L74" s="195"/>
      <c r="M74" s="195"/>
      <c r="N74" s="195"/>
      <c r="O74" s="195"/>
      <c r="P74" s="190"/>
    </row>
    <row r="75" spans="1:16" s="175" customFormat="1" ht="12.75" hidden="1">
      <c r="A75" s="203" t="s">
        <v>287</v>
      </c>
      <c r="B75" s="200" t="s">
        <v>288</v>
      </c>
      <c r="C75" s="200" t="s">
        <v>279</v>
      </c>
      <c r="D75" s="208" t="s">
        <v>289</v>
      </c>
      <c r="E75" s="190">
        <f t="shared" si="15"/>
        <v>0</v>
      </c>
      <c r="F75" s="195"/>
      <c r="G75" s="195"/>
      <c r="H75" s="195"/>
      <c r="I75" s="195"/>
      <c r="J75" s="190">
        <f t="shared" si="16"/>
        <v>0</v>
      </c>
      <c r="K75" s="195"/>
      <c r="L75" s="195"/>
      <c r="M75" s="195"/>
      <c r="N75" s="195"/>
      <c r="O75" s="195"/>
      <c r="P75" s="190"/>
    </row>
    <row r="76" spans="1:137" s="191" customFormat="1" ht="25.5">
      <c r="A76" s="187"/>
      <c r="B76" s="188" t="s">
        <v>290</v>
      </c>
      <c r="C76" s="188"/>
      <c r="D76" s="189" t="s">
        <v>291</v>
      </c>
      <c r="E76" s="190">
        <f t="shared" si="15"/>
        <v>22000</v>
      </c>
      <c r="F76" s="190">
        <f>F78+F79+F80+F81+F82+F110+F111</f>
        <v>22000</v>
      </c>
      <c r="G76" s="190">
        <f>G78+G79+G80+G81+G82+G110+G111</f>
        <v>0</v>
      </c>
      <c r="H76" s="190">
        <f>H78+H79+H80+H81+H82+H110+H111</f>
        <v>0</v>
      </c>
      <c r="I76" s="190">
        <v>0</v>
      </c>
      <c r="J76" s="190">
        <f t="shared" si="16"/>
        <v>0</v>
      </c>
      <c r="K76" s="190">
        <f>K78+K79+K80+K81+K82+K110+K111</f>
        <v>0</v>
      </c>
      <c r="L76" s="190">
        <f>L78+L79+L80+L81+L82+L110+L111</f>
        <v>0</v>
      </c>
      <c r="M76" s="190">
        <f>M78+M79+M80+M81+M82+M110+M111</f>
        <v>0</v>
      </c>
      <c r="N76" s="190">
        <f>N78+N79+N80+N81+N82+N110+N111</f>
        <v>0</v>
      </c>
      <c r="O76" s="190">
        <f>O78+O79+O80+O81+O82+O110+O111</f>
        <v>0</v>
      </c>
      <c r="P76" s="190">
        <f t="shared" si="14"/>
        <v>22000</v>
      </c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</row>
    <row r="77" spans="1:16" s="175" customFormat="1" ht="25.5" hidden="1">
      <c r="A77" s="192" t="s">
        <v>292</v>
      </c>
      <c r="B77" s="193"/>
      <c r="C77" s="193"/>
      <c r="D77" s="202" t="s">
        <v>293</v>
      </c>
      <c r="E77" s="190">
        <f t="shared" si="15"/>
        <v>0</v>
      </c>
      <c r="F77" s="195"/>
      <c r="G77" s="195"/>
      <c r="H77" s="195"/>
      <c r="I77" s="195">
        <v>0</v>
      </c>
      <c r="J77" s="190">
        <f t="shared" si="16"/>
        <v>0</v>
      </c>
      <c r="K77" s="195"/>
      <c r="L77" s="195"/>
      <c r="M77" s="195">
        <v>0</v>
      </c>
      <c r="N77" s="195">
        <v>0</v>
      </c>
      <c r="O77" s="195">
        <v>0</v>
      </c>
      <c r="P77" s="190">
        <f t="shared" si="14"/>
        <v>0</v>
      </c>
    </row>
    <row r="78" spans="1:16" s="175" customFormat="1" ht="63.75" hidden="1">
      <c r="A78" s="192" t="s">
        <v>294</v>
      </c>
      <c r="B78" s="193" t="s">
        <v>295</v>
      </c>
      <c r="C78" s="193"/>
      <c r="D78" s="208" t="s">
        <v>296</v>
      </c>
      <c r="E78" s="190">
        <f t="shared" si="15"/>
        <v>0</v>
      </c>
      <c r="F78" s="195"/>
      <c r="G78" s="195"/>
      <c r="H78" s="195"/>
      <c r="I78" s="195"/>
      <c r="J78" s="190">
        <f t="shared" si="16"/>
        <v>0</v>
      </c>
      <c r="K78" s="195"/>
      <c r="L78" s="195"/>
      <c r="M78" s="195"/>
      <c r="N78" s="195"/>
      <c r="O78" s="195"/>
      <c r="P78" s="190">
        <f t="shared" si="14"/>
        <v>0</v>
      </c>
    </row>
    <row r="79" spans="1:16" s="175" customFormat="1" ht="25.5" hidden="1">
      <c r="A79" s="192" t="s">
        <v>297</v>
      </c>
      <c r="B79" s="193" t="s">
        <v>298</v>
      </c>
      <c r="C79" s="193" t="s">
        <v>299</v>
      </c>
      <c r="D79" s="208" t="s">
        <v>300</v>
      </c>
      <c r="E79" s="190">
        <f t="shared" si="15"/>
        <v>0</v>
      </c>
      <c r="F79" s="195"/>
      <c r="G79" s="195"/>
      <c r="H79" s="195"/>
      <c r="I79" s="195"/>
      <c r="J79" s="190">
        <f t="shared" si="16"/>
        <v>0</v>
      </c>
      <c r="K79" s="195"/>
      <c r="L79" s="195"/>
      <c r="M79" s="195"/>
      <c r="N79" s="195"/>
      <c r="O79" s="195"/>
      <c r="P79" s="190">
        <f t="shared" si="14"/>
        <v>0</v>
      </c>
    </row>
    <row r="80" spans="1:16" s="175" customFormat="1" ht="38.25" hidden="1">
      <c r="A80" s="192" t="s">
        <v>301</v>
      </c>
      <c r="B80" s="193" t="s">
        <v>302</v>
      </c>
      <c r="C80" s="193" t="s">
        <v>299</v>
      </c>
      <c r="D80" s="208" t="s">
        <v>303</v>
      </c>
      <c r="E80" s="190">
        <f t="shared" si="15"/>
        <v>0</v>
      </c>
      <c r="F80" s="195"/>
      <c r="G80" s="195"/>
      <c r="H80" s="195"/>
      <c r="I80" s="195"/>
      <c r="J80" s="190">
        <f t="shared" si="16"/>
        <v>0</v>
      </c>
      <c r="K80" s="195"/>
      <c r="L80" s="195"/>
      <c r="M80" s="195"/>
      <c r="N80" s="195"/>
      <c r="O80" s="195"/>
      <c r="P80" s="190">
        <f t="shared" si="14"/>
        <v>0</v>
      </c>
    </row>
    <row r="81" spans="1:16" s="175" customFormat="1" ht="38.25" hidden="1">
      <c r="A81" s="192" t="s">
        <v>304</v>
      </c>
      <c r="B81" s="193" t="s">
        <v>305</v>
      </c>
      <c r="C81" s="193" t="s">
        <v>299</v>
      </c>
      <c r="D81" s="208" t="s">
        <v>306</v>
      </c>
      <c r="E81" s="190">
        <f t="shared" si="15"/>
        <v>0</v>
      </c>
      <c r="F81" s="195"/>
      <c r="G81" s="195"/>
      <c r="H81" s="195"/>
      <c r="I81" s="195"/>
      <c r="J81" s="190">
        <f t="shared" si="16"/>
        <v>0</v>
      </c>
      <c r="K81" s="195"/>
      <c r="L81" s="195"/>
      <c r="M81" s="195"/>
      <c r="N81" s="195"/>
      <c r="O81" s="195"/>
      <c r="P81" s="190">
        <f t="shared" si="14"/>
        <v>0</v>
      </c>
    </row>
    <row r="82" spans="1:16" s="175" customFormat="1" ht="25.5">
      <c r="A82" s="192" t="s">
        <v>137</v>
      </c>
      <c r="B82" s="193" t="s">
        <v>307</v>
      </c>
      <c r="C82" s="193" t="s">
        <v>308</v>
      </c>
      <c r="D82" s="208" t="s">
        <v>309</v>
      </c>
      <c r="E82" s="190">
        <f t="shared" si="15"/>
        <v>22000</v>
      </c>
      <c r="F82" s="195">
        <v>22000</v>
      </c>
      <c r="G82" s="195"/>
      <c r="H82" s="195"/>
      <c r="I82" s="195"/>
      <c r="J82" s="190">
        <f t="shared" si="16"/>
        <v>0</v>
      </c>
      <c r="K82" s="195"/>
      <c r="L82" s="195"/>
      <c r="M82" s="195"/>
      <c r="N82" s="195"/>
      <c r="O82" s="195"/>
      <c r="P82" s="190">
        <f t="shared" si="14"/>
        <v>22000</v>
      </c>
    </row>
    <row r="83" spans="1:16" s="175" customFormat="1" ht="174.75" customHeight="1" hidden="1">
      <c r="A83" s="193" t="s">
        <v>310</v>
      </c>
      <c r="B83" s="193" t="s">
        <v>311</v>
      </c>
      <c r="C83" s="193" t="s">
        <v>198</v>
      </c>
      <c r="D83" s="201" t="s">
        <v>312</v>
      </c>
      <c r="E83" s="190">
        <f t="shared" si="15"/>
        <v>0</v>
      </c>
      <c r="F83" s="195"/>
      <c r="G83" s="195">
        <v>0</v>
      </c>
      <c r="H83" s="195">
        <v>0</v>
      </c>
      <c r="I83" s="195">
        <v>0</v>
      </c>
      <c r="J83" s="190">
        <f t="shared" si="16"/>
        <v>0</v>
      </c>
      <c r="K83" s="195">
        <v>0</v>
      </c>
      <c r="L83" s="195">
        <v>0</v>
      </c>
      <c r="M83" s="195">
        <v>0</v>
      </c>
      <c r="N83" s="195">
        <v>0</v>
      </c>
      <c r="O83" s="195">
        <v>0</v>
      </c>
      <c r="P83" s="190">
        <f t="shared" si="14"/>
        <v>0</v>
      </c>
    </row>
    <row r="84" spans="1:16" s="175" customFormat="1" ht="76.5" hidden="1">
      <c r="A84" s="192" t="s">
        <v>313</v>
      </c>
      <c r="B84" s="193"/>
      <c r="C84" s="193"/>
      <c r="D84" s="208" t="s">
        <v>314</v>
      </c>
      <c r="E84" s="190">
        <f t="shared" si="15"/>
        <v>0</v>
      </c>
      <c r="F84" s="195"/>
      <c r="G84" s="195">
        <v>0</v>
      </c>
      <c r="H84" s="195">
        <v>0</v>
      </c>
      <c r="I84" s="195">
        <v>0</v>
      </c>
      <c r="J84" s="190">
        <f t="shared" si="16"/>
        <v>0</v>
      </c>
      <c r="K84" s="195">
        <v>0</v>
      </c>
      <c r="L84" s="195">
        <v>0</v>
      </c>
      <c r="M84" s="195">
        <v>0</v>
      </c>
      <c r="N84" s="195">
        <v>0</v>
      </c>
      <c r="O84" s="195">
        <v>0</v>
      </c>
      <c r="P84" s="190">
        <f t="shared" si="14"/>
        <v>0</v>
      </c>
    </row>
    <row r="85" spans="1:16" s="175" customFormat="1" ht="43.5" customHeight="1" hidden="1">
      <c r="A85" s="193" t="s">
        <v>315</v>
      </c>
      <c r="B85" s="209" t="s">
        <v>316</v>
      </c>
      <c r="C85" s="209" t="s">
        <v>218</v>
      </c>
      <c r="D85" s="201" t="s">
        <v>317</v>
      </c>
      <c r="E85" s="190">
        <f t="shared" si="15"/>
        <v>5800000</v>
      </c>
      <c r="F85" s="210">
        <v>5800000</v>
      </c>
      <c r="G85" s="210">
        <v>0</v>
      </c>
      <c r="H85" s="210">
        <v>0</v>
      </c>
      <c r="I85" s="210">
        <v>0</v>
      </c>
      <c r="J85" s="190">
        <f t="shared" si="16"/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190">
        <f t="shared" si="14"/>
        <v>5800000</v>
      </c>
    </row>
    <row r="86" spans="1:16" s="175" customFormat="1" ht="37.5" customHeight="1" hidden="1">
      <c r="A86" s="193" t="s">
        <v>318</v>
      </c>
      <c r="B86" s="209" t="s">
        <v>319</v>
      </c>
      <c r="C86" s="209" t="s">
        <v>218</v>
      </c>
      <c r="D86" s="215" t="s">
        <v>320</v>
      </c>
      <c r="E86" s="190">
        <f t="shared" si="15"/>
        <v>240000</v>
      </c>
      <c r="F86" s="210">
        <v>240000</v>
      </c>
      <c r="G86" s="210">
        <v>0</v>
      </c>
      <c r="H86" s="210">
        <v>0</v>
      </c>
      <c r="I86" s="210">
        <v>0</v>
      </c>
      <c r="J86" s="190">
        <f t="shared" si="16"/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190">
        <f t="shared" si="14"/>
        <v>240000</v>
      </c>
    </row>
    <row r="87" spans="1:16" s="175" customFormat="1" ht="37.5" customHeight="1" hidden="1">
      <c r="A87" s="193" t="s">
        <v>321</v>
      </c>
      <c r="B87" s="209"/>
      <c r="C87" s="209"/>
      <c r="D87" s="215" t="s">
        <v>322</v>
      </c>
      <c r="E87" s="190">
        <f t="shared" si="15"/>
        <v>0</v>
      </c>
      <c r="F87" s="210"/>
      <c r="G87" s="210"/>
      <c r="H87" s="210"/>
      <c r="I87" s="210"/>
      <c r="J87" s="190">
        <f t="shared" si="16"/>
        <v>0</v>
      </c>
      <c r="K87" s="210"/>
      <c r="L87" s="210"/>
      <c r="M87" s="210"/>
      <c r="N87" s="210"/>
      <c r="O87" s="210"/>
      <c r="P87" s="190">
        <f t="shared" si="14"/>
        <v>0</v>
      </c>
    </row>
    <row r="88" spans="1:16" s="175" customFormat="1" ht="54.75" customHeight="1" hidden="1">
      <c r="A88" s="193" t="s">
        <v>323</v>
      </c>
      <c r="B88" s="200" t="s">
        <v>324</v>
      </c>
      <c r="C88" s="200" t="s">
        <v>218</v>
      </c>
      <c r="D88" s="215" t="s">
        <v>325</v>
      </c>
      <c r="E88" s="190">
        <f t="shared" si="15"/>
        <v>0</v>
      </c>
      <c r="F88" s="210"/>
      <c r="G88" s="210"/>
      <c r="H88" s="210"/>
      <c r="I88" s="210"/>
      <c r="J88" s="190">
        <f t="shared" si="16"/>
        <v>0</v>
      </c>
      <c r="K88" s="210"/>
      <c r="L88" s="210"/>
      <c r="M88" s="210"/>
      <c r="N88" s="210"/>
      <c r="O88" s="210"/>
      <c r="P88" s="190">
        <f t="shared" si="14"/>
        <v>0</v>
      </c>
    </row>
    <row r="89" spans="1:16" s="175" customFormat="1" ht="51.75" customHeight="1" hidden="1">
      <c r="A89" s="193" t="s">
        <v>326</v>
      </c>
      <c r="B89" s="200" t="s">
        <v>327</v>
      </c>
      <c r="C89" s="200" t="s">
        <v>20</v>
      </c>
      <c r="D89" s="215" t="s">
        <v>328</v>
      </c>
      <c r="E89" s="190">
        <f t="shared" si="15"/>
        <v>0</v>
      </c>
      <c r="F89" s="210"/>
      <c r="G89" s="210"/>
      <c r="H89" s="210"/>
      <c r="I89" s="210"/>
      <c r="J89" s="190">
        <f t="shared" si="16"/>
        <v>0</v>
      </c>
      <c r="K89" s="210"/>
      <c r="L89" s="210"/>
      <c r="M89" s="210"/>
      <c r="N89" s="210"/>
      <c r="O89" s="210"/>
      <c r="P89" s="190">
        <f t="shared" si="14"/>
        <v>0</v>
      </c>
    </row>
    <row r="90" spans="1:16" s="175" customFormat="1" ht="35.25" customHeight="1" hidden="1">
      <c r="A90" s="192" t="s">
        <v>329</v>
      </c>
      <c r="B90" s="192" t="s">
        <v>330</v>
      </c>
      <c r="C90" s="192" t="s">
        <v>299</v>
      </c>
      <c r="D90" s="215" t="s">
        <v>331</v>
      </c>
      <c r="E90" s="190">
        <f t="shared" si="15"/>
        <v>0</v>
      </c>
      <c r="F90" s="210"/>
      <c r="G90" s="210"/>
      <c r="H90" s="210"/>
      <c r="I90" s="210"/>
      <c r="J90" s="190">
        <f t="shared" si="16"/>
        <v>0</v>
      </c>
      <c r="K90" s="210"/>
      <c r="L90" s="210"/>
      <c r="M90" s="210"/>
      <c r="N90" s="210"/>
      <c r="O90" s="210"/>
      <c r="P90" s="190">
        <f t="shared" si="14"/>
        <v>0</v>
      </c>
    </row>
    <row r="91" spans="1:16" s="175" customFormat="1" ht="39" customHeight="1" hidden="1">
      <c r="A91" s="192" t="s">
        <v>332</v>
      </c>
      <c r="B91" s="193" t="s">
        <v>333</v>
      </c>
      <c r="C91" s="216" t="s">
        <v>218</v>
      </c>
      <c r="D91" s="217" t="s">
        <v>334</v>
      </c>
      <c r="E91" s="190">
        <f t="shared" si="15"/>
        <v>0</v>
      </c>
      <c r="F91" s="195"/>
      <c r="G91" s="195"/>
      <c r="H91" s="195"/>
      <c r="I91" s="195"/>
      <c r="J91" s="190">
        <f t="shared" si="16"/>
        <v>0</v>
      </c>
      <c r="K91" s="195"/>
      <c r="L91" s="195"/>
      <c r="M91" s="195"/>
      <c r="N91" s="195"/>
      <c r="O91" s="195"/>
      <c r="P91" s="190">
        <f t="shared" si="14"/>
        <v>0</v>
      </c>
    </row>
    <row r="92" spans="1:16" s="175" customFormat="1" ht="29.25" customHeight="1" hidden="1">
      <c r="A92" s="192" t="s">
        <v>335</v>
      </c>
      <c r="B92" s="218" t="s">
        <v>336</v>
      </c>
      <c r="C92" s="219"/>
      <c r="D92" s="206" t="s">
        <v>337</v>
      </c>
      <c r="E92" s="190">
        <f t="shared" si="15"/>
        <v>0</v>
      </c>
      <c r="F92" s="210"/>
      <c r="G92" s="210"/>
      <c r="H92" s="210"/>
      <c r="I92" s="210"/>
      <c r="J92" s="190">
        <f t="shared" si="16"/>
        <v>0</v>
      </c>
      <c r="K92" s="210"/>
      <c r="L92" s="210"/>
      <c r="M92" s="210"/>
      <c r="N92" s="210"/>
      <c r="O92" s="210"/>
      <c r="P92" s="190">
        <f t="shared" si="14"/>
        <v>0</v>
      </c>
    </row>
    <row r="93" spans="1:16" s="175" customFormat="1" ht="53.25" customHeight="1" hidden="1">
      <c r="A93" s="192"/>
      <c r="B93" s="205" t="s">
        <v>338</v>
      </c>
      <c r="C93" s="220">
        <v>3171</v>
      </c>
      <c r="D93" s="206" t="s">
        <v>339</v>
      </c>
      <c r="E93" s="190">
        <f t="shared" si="15"/>
        <v>0</v>
      </c>
      <c r="F93" s="210"/>
      <c r="G93" s="210"/>
      <c r="H93" s="210"/>
      <c r="I93" s="210"/>
      <c r="J93" s="190">
        <f t="shared" si="16"/>
        <v>0</v>
      </c>
      <c r="K93" s="210"/>
      <c r="L93" s="210"/>
      <c r="M93" s="210"/>
      <c r="N93" s="210"/>
      <c r="O93" s="210"/>
      <c r="P93" s="190">
        <f t="shared" si="14"/>
        <v>0</v>
      </c>
    </row>
    <row r="94" spans="1:16" s="175" customFormat="1" ht="28.5" customHeight="1" hidden="1">
      <c r="A94" s="192"/>
      <c r="B94" s="205" t="s">
        <v>340</v>
      </c>
      <c r="C94" s="220">
        <v>3172</v>
      </c>
      <c r="D94" s="206" t="s">
        <v>341</v>
      </c>
      <c r="E94" s="190">
        <f t="shared" si="15"/>
        <v>0</v>
      </c>
      <c r="F94" s="210"/>
      <c r="G94" s="210"/>
      <c r="H94" s="210"/>
      <c r="I94" s="210"/>
      <c r="J94" s="190">
        <f t="shared" si="16"/>
        <v>0</v>
      </c>
      <c r="K94" s="210"/>
      <c r="L94" s="210"/>
      <c r="M94" s="210"/>
      <c r="N94" s="210"/>
      <c r="O94" s="210"/>
      <c r="P94" s="190">
        <f t="shared" si="14"/>
        <v>0</v>
      </c>
    </row>
    <row r="95" spans="1:16" s="175" customFormat="1" ht="78.75" customHeight="1" hidden="1">
      <c r="A95" s="193" t="s">
        <v>342</v>
      </c>
      <c r="B95" s="193" t="s">
        <v>343</v>
      </c>
      <c r="C95" s="221" t="s">
        <v>20</v>
      </c>
      <c r="D95" s="222" t="s">
        <v>344</v>
      </c>
      <c r="E95" s="190">
        <f t="shared" si="15"/>
        <v>0</v>
      </c>
      <c r="F95" s="210"/>
      <c r="G95" s="210"/>
      <c r="H95" s="210"/>
      <c r="I95" s="210"/>
      <c r="J95" s="190">
        <f t="shared" si="16"/>
        <v>0</v>
      </c>
      <c r="K95" s="210"/>
      <c r="L95" s="210"/>
      <c r="M95" s="210"/>
      <c r="N95" s="210"/>
      <c r="O95" s="210"/>
      <c r="P95" s="190">
        <f t="shared" si="14"/>
        <v>0</v>
      </c>
    </row>
    <row r="96" spans="1:16" s="175" customFormat="1" ht="51" hidden="1">
      <c r="A96" s="193" t="s">
        <v>345</v>
      </c>
      <c r="B96" s="193" t="s">
        <v>346</v>
      </c>
      <c r="C96" s="193"/>
      <c r="D96" s="208" t="s">
        <v>347</v>
      </c>
      <c r="E96" s="190">
        <f t="shared" si="15"/>
        <v>41097200</v>
      </c>
      <c r="F96" s="195">
        <v>41097200</v>
      </c>
      <c r="G96" s="195">
        <v>0</v>
      </c>
      <c r="H96" s="195">
        <v>0</v>
      </c>
      <c r="I96" s="195">
        <v>0</v>
      </c>
      <c r="J96" s="190">
        <f t="shared" si="16"/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0">
        <f t="shared" si="14"/>
        <v>41097200</v>
      </c>
    </row>
    <row r="97" spans="1:16" s="175" customFormat="1" ht="25.5" hidden="1">
      <c r="A97" s="193" t="s">
        <v>348</v>
      </c>
      <c r="B97" s="209" t="s">
        <v>349</v>
      </c>
      <c r="C97" s="209" t="s">
        <v>198</v>
      </c>
      <c r="D97" s="208" t="s">
        <v>350</v>
      </c>
      <c r="E97" s="190">
        <f t="shared" si="15"/>
        <v>252600</v>
      </c>
      <c r="F97" s="210">
        <v>252600</v>
      </c>
      <c r="G97" s="210">
        <v>0</v>
      </c>
      <c r="H97" s="210">
        <v>0</v>
      </c>
      <c r="I97" s="210">
        <v>0</v>
      </c>
      <c r="J97" s="190">
        <f t="shared" si="16"/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0</v>
      </c>
      <c r="P97" s="190">
        <f t="shared" si="14"/>
        <v>252600</v>
      </c>
    </row>
    <row r="98" spans="1:16" s="175" customFormat="1" ht="25.5" hidden="1">
      <c r="A98" s="193" t="s">
        <v>351</v>
      </c>
      <c r="B98" s="209" t="s">
        <v>352</v>
      </c>
      <c r="C98" s="209" t="s">
        <v>198</v>
      </c>
      <c r="D98" s="208" t="s">
        <v>353</v>
      </c>
      <c r="E98" s="190">
        <f t="shared" si="15"/>
        <v>100000</v>
      </c>
      <c r="F98" s="210">
        <v>100000</v>
      </c>
      <c r="G98" s="210">
        <v>0</v>
      </c>
      <c r="H98" s="210">
        <v>0</v>
      </c>
      <c r="I98" s="210">
        <v>0</v>
      </c>
      <c r="J98" s="190">
        <f t="shared" si="16"/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190">
        <f t="shared" si="14"/>
        <v>100000</v>
      </c>
    </row>
    <row r="99" spans="1:16" s="175" customFormat="1" ht="22.5" customHeight="1" hidden="1">
      <c r="A99" s="193" t="s">
        <v>354</v>
      </c>
      <c r="B99" s="209" t="s">
        <v>355</v>
      </c>
      <c r="C99" s="209" t="s">
        <v>198</v>
      </c>
      <c r="D99" s="208" t="s">
        <v>356</v>
      </c>
      <c r="E99" s="190">
        <f t="shared" si="15"/>
        <v>18057700</v>
      </c>
      <c r="F99" s="210">
        <v>18057700</v>
      </c>
      <c r="G99" s="210">
        <v>0</v>
      </c>
      <c r="H99" s="210">
        <v>0</v>
      </c>
      <c r="I99" s="210">
        <v>0</v>
      </c>
      <c r="J99" s="190">
        <f t="shared" si="16"/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190">
        <f t="shared" si="14"/>
        <v>18057700</v>
      </c>
    </row>
    <row r="100" spans="1:16" s="175" customFormat="1" ht="17.25" customHeight="1" hidden="1">
      <c r="A100" s="193" t="s">
        <v>357</v>
      </c>
      <c r="B100" s="209" t="s">
        <v>358</v>
      </c>
      <c r="C100" s="209" t="s">
        <v>198</v>
      </c>
      <c r="D100" s="208" t="s">
        <v>359</v>
      </c>
      <c r="E100" s="190">
        <f t="shared" si="15"/>
        <v>1045200</v>
      </c>
      <c r="F100" s="210">
        <v>1045200</v>
      </c>
      <c r="G100" s="210">
        <v>0</v>
      </c>
      <c r="H100" s="210">
        <v>0</v>
      </c>
      <c r="I100" s="210">
        <v>0</v>
      </c>
      <c r="J100" s="190">
        <f t="shared" si="16"/>
        <v>0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  <c r="P100" s="190">
        <f t="shared" si="14"/>
        <v>1045200</v>
      </c>
    </row>
    <row r="101" spans="1:16" s="175" customFormat="1" ht="25.5" hidden="1">
      <c r="A101" s="193" t="s">
        <v>360</v>
      </c>
      <c r="B101" s="209" t="s">
        <v>361</v>
      </c>
      <c r="C101" s="209" t="s">
        <v>198</v>
      </c>
      <c r="D101" s="208" t="s">
        <v>362</v>
      </c>
      <c r="E101" s="190">
        <f t="shared" si="15"/>
        <v>4122600</v>
      </c>
      <c r="F101" s="210">
        <v>4122600</v>
      </c>
      <c r="G101" s="210">
        <v>0</v>
      </c>
      <c r="H101" s="210">
        <v>0</v>
      </c>
      <c r="I101" s="210">
        <v>0</v>
      </c>
      <c r="J101" s="190">
        <f t="shared" si="16"/>
        <v>0</v>
      </c>
      <c r="K101" s="210">
        <v>0</v>
      </c>
      <c r="L101" s="210">
        <v>0</v>
      </c>
      <c r="M101" s="210">
        <v>0</v>
      </c>
      <c r="N101" s="210">
        <v>0</v>
      </c>
      <c r="O101" s="210">
        <v>0</v>
      </c>
      <c r="P101" s="190">
        <f t="shared" si="14"/>
        <v>4122600</v>
      </c>
    </row>
    <row r="102" spans="1:16" s="175" customFormat="1" ht="25.5" hidden="1">
      <c r="A102" s="193" t="s">
        <v>363</v>
      </c>
      <c r="B102" s="209" t="s">
        <v>364</v>
      </c>
      <c r="C102" s="209" t="s">
        <v>198</v>
      </c>
      <c r="D102" s="208" t="s">
        <v>365</v>
      </c>
      <c r="E102" s="190">
        <f t="shared" si="15"/>
        <v>153600</v>
      </c>
      <c r="F102" s="210">
        <v>153600</v>
      </c>
      <c r="G102" s="210">
        <v>0</v>
      </c>
      <c r="H102" s="210">
        <v>0</v>
      </c>
      <c r="I102" s="210">
        <v>0</v>
      </c>
      <c r="J102" s="190">
        <f t="shared" si="16"/>
        <v>0</v>
      </c>
      <c r="K102" s="210">
        <v>0</v>
      </c>
      <c r="L102" s="210">
        <v>0</v>
      </c>
      <c r="M102" s="210">
        <v>0</v>
      </c>
      <c r="N102" s="210">
        <v>0</v>
      </c>
      <c r="O102" s="210">
        <v>0</v>
      </c>
      <c r="P102" s="190">
        <f t="shared" si="14"/>
        <v>153600</v>
      </c>
    </row>
    <row r="103" spans="1:16" s="175" customFormat="1" ht="23.25" customHeight="1" hidden="1">
      <c r="A103" s="193" t="s">
        <v>366</v>
      </c>
      <c r="B103" s="209" t="s">
        <v>367</v>
      </c>
      <c r="C103" s="209" t="s">
        <v>198</v>
      </c>
      <c r="D103" s="208" t="s">
        <v>368</v>
      </c>
      <c r="E103" s="190">
        <f t="shared" si="15"/>
        <v>11700</v>
      </c>
      <c r="F103" s="210">
        <v>11700</v>
      </c>
      <c r="G103" s="210">
        <v>0</v>
      </c>
      <c r="H103" s="210">
        <v>0</v>
      </c>
      <c r="I103" s="210">
        <v>0</v>
      </c>
      <c r="J103" s="190">
        <f t="shared" si="16"/>
        <v>0</v>
      </c>
      <c r="K103" s="210">
        <v>0</v>
      </c>
      <c r="L103" s="210">
        <v>0</v>
      </c>
      <c r="M103" s="210">
        <v>0</v>
      </c>
      <c r="N103" s="210">
        <v>0</v>
      </c>
      <c r="O103" s="210">
        <v>0</v>
      </c>
      <c r="P103" s="190">
        <f t="shared" si="14"/>
        <v>11700</v>
      </c>
    </row>
    <row r="104" spans="1:16" s="175" customFormat="1" ht="17.25" customHeight="1" hidden="1">
      <c r="A104" s="193" t="s">
        <v>369</v>
      </c>
      <c r="B104" s="209" t="s">
        <v>370</v>
      </c>
      <c r="C104" s="209" t="s">
        <v>198</v>
      </c>
      <c r="D104" s="208" t="s">
        <v>371</v>
      </c>
      <c r="E104" s="190">
        <f t="shared" si="15"/>
        <v>9983800</v>
      </c>
      <c r="F104" s="210">
        <v>9983800</v>
      </c>
      <c r="G104" s="210">
        <v>0</v>
      </c>
      <c r="H104" s="210">
        <v>0</v>
      </c>
      <c r="I104" s="210">
        <v>0</v>
      </c>
      <c r="J104" s="190">
        <f t="shared" si="16"/>
        <v>0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190">
        <f t="shared" si="14"/>
        <v>9983800</v>
      </c>
    </row>
    <row r="105" spans="1:16" s="175" customFormat="1" ht="25.5" hidden="1">
      <c r="A105" s="193" t="s">
        <v>372</v>
      </c>
      <c r="B105" s="209" t="s">
        <v>373</v>
      </c>
      <c r="C105" s="209" t="s">
        <v>265</v>
      </c>
      <c r="D105" s="208" t="s">
        <v>374</v>
      </c>
      <c r="E105" s="190">
        <f t="shared" si="15"/>
        <v>7370000</v>
      </c>
      <c r="F105" s="210">
        <v>7370000</v>
      </c>
      <c r="G105" s="210">
        <v>0</v>
      </c>
      <c r="H105" s="210">
        <v>0</v>
      </c>
      <c r="I105" s="210">
        <v>0</v>
      </c>
      <c r="J105" s="190">
        <f t="shared" si="16"/>
        <v>0</v>
      </c>
      <c r="K105" s="210">
        <v>0</v>
      </c>
      <c r="L105" s="210">
        <v>0</v>
      </c>
      <c r="M105" s="210">
        <v>0</v>
      </c>
      <c r="N105" s="210">
        <v>0</v>
      </c>
      <c r="O105" s="210">
        <v>0</v>
      </c>
      <c r="P105" s="190">
        <f t="shared" si="14"/>
        <v>7370000</v>
      </c>
    </row>
    <row r="106" spans="1:16" s="175" customFormat="1" ht="38.25" hidden="1">
      <c r="A106" s="193" t="s">
        <v>375</v>
      </c>
      <c r="B106" s="203" t="s">
        <v>376</v>
      </c>
      <c r="C106" s="203" t="s">
        <v>265</v>
      </c>
      <c r="D106" s="208" t="s">
        <v>377</v>
      </c>
      <c r="E106" s="190">
        <f t="shared" si="15"/>
        <v>1884800</v>
      </c>
      <c r="F106" s="195">
        <v>1884800</v>
      </c>
      <c r="G106" s="195">
        <v>0</v>
      </c>
      <c r="H106" s="195">
        <v>0</v>
      </c>
      <c r="I106" s="195">
        <v>0</v>
      </c>
      <c r="J106" s="190">
        <f t="shared" si="16"/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0">
        <f t="shared" si="14"/>
        <v>1884800</v>
      </c>
    </row>
    <row r="107" spans="1:16" s="175" customFormat="1" ht="63.75" hidden="1">
      <c r="A107" s="193" t="s">
        <v>378</v>
      </c>
      <c r="B107" s="193"/>
      <c r="C107" s="193"/>
      <c r="D107" s="208" t="s">
        <v>379</v>
      </c>
      <c r="E107" s="190">
        <f t="shared" si="15"/>
        <v>5759400</v>
      </c>
      <c r="F107" s="195">
        <v>5759400</v>
      </c>
      <c r="G107" s="195">
        <v>4546300</v>
      </c>
      <c r="H107" s="195">
        <v>192700</v>
      </c>
      <c r="I107" s="195">
        <v>0</v>
      </c>
      <c r="J107" s="190">
        <f t="shared" si="16"/>
        <v>200000</v>
      </c>
      <c r="K107" s="195">
        <v>200000</v>
      </c>
      <c r="L107" s="195">
        <v>113000</v>
      </c>
      <c r="M107" s="195">
        <v>0</v>
      </c>
      <c r="N107" s="195">
        <v>0</v>
      </c>
      <c r="O107" s="195">
        <v>0</v>
      </c>
      <c r="P107" s="190">
        <f t="shared" si="14"/>
        <v>5959400</v>
      </c>
    </row>
    <row r="108" spans="1:16" s="175" customFormat="1" ht="51" hidden="1">
      <c r="A108" s="200" t="s">
        <v>380</v>
      </c>
      <c r="B108" s="203" t="s">
        <v>381</v>
      </c>
      <c r="C108" s="203" t="s">
        <v>268</v>
      </c>
      <c r="D108" s="208" t="s">
        <v>382</v>
      </c>
      <c r="E108" s="190">
        <f t="shared" si="15"/>
        <v>5759400</v>
      </c>
      <c r="F108" s="210">
        <v>5759400</v>
      </c>
      <c r="G108" s="210">
        <v>4546300</v>
      </c>
      <c r="H108" s="210">
        <v>192700</v>
      </c>
      <c r="I108" s="210">
        <v>0</v>
      </c>
      <c r="J108" s="190">
        <f t="shared" si="16"/>
        <v>200000</v>
      </c>
      <c r="K108" s="210">
        <v>200000</v>
      </c>
      <c r="L108" s="210">
        <v>113000</v>
      </c>
      <c r="M108" s="210">
        <v>0</v>
      </c>
      <c r="N108" s="210">
        <v>0</v>
      </c>
      <c r="O108" s="210">
        <v>0</v>
      </c>
      <c r="P108" s="190">
        <f t="shared" si="14"/>
        <v>5959400</v>
      </c>
    </row>
    <row r="109" spans="1:16" s="175" customFormat="1" ht="76.5" hidden="1">
      <c r="A109" s="200" t="s">
        <v>383</v>
      </c>
      <c r="B109" s="200" t="s">
        <v>384</v>
      </c>
      <c r="C109" s="200" t="s">
        <v>265</v>
      </c>
      <c r="D109" s="208" t="s">
        <v>385</v>
      </c>
      <c r="E109" s="190">
        <f t="shared" si="15"/>
        <v>180400</v>
      </c>
      <c r="F109" s="195">
        <v>180400</v>
      </c>
      <c r="G109" s="195">
        <v>0</v>
      </c>
      <c r="H109" s="195">
        <v>0</v>
      </c>
      <c r="I109" s="195">
        <v>0</v>
      </c>
      <c r="J109" s="190">
        <f t="shared" si="16"/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0">
        <f t="shared" si="14"/>
        <v>180400</v>
      </c>
    </row>
    <row r="110" spans="1:16" s="175" customFormat="1" ht="165.75" hidden="1">
      <c r="A110" s="200" t="s">
        <v>386</v>
      </c>
      <c r="B110" s="200" t="s">
        <v>387</v>
      </c>
      <c r="C110" s="200" t="s">
        <v>198</v>
      </c>
      <c r="D110" s="208" t="s">
        <v>388</v>
      </c>
      <c r="E110" s="190">
        <f t="shared" si="15"/>
        <v>0</v>
      </c>
      <c r="F110" s="195"/>
      <c r="G110" s="195"/>
      <c r="H110" s="195"/>
      <c r="I110" s="195"/>
      <c r="J110" s="190">
        <f t="shared" si="16"/>
        <v>0</v>
      </c>
      <c r="K110" s="195"/>
      <c r="L110" s="195"/>
      <c r="M110" s="195"/>
      <c r="N110" s="195"/>
      <c r="O110" s="195"/>
      <c r="P110" s="190">
        <f t="shared" si="14"/>
        <v>0</v>
      </c>
    </row>
    <row r="111" spans="1:16" s="175" customFormat="1" ht="22.5" customHeight="1" hidden="1">
      <c r="A111" s="192" t="s">
        <v>68</v>
      </c>
      <c r="B111" s="193" t="s">
        <v>138</v>
      </c>
      <c r="C111" s="192"/>
      <c r="D111" s="208" t="s">
        <v>140</v>
      </c>
      <c r="E111" s="190">
        <f t="shared" si="15"/>
        <v>0</v>
      </c>
      <c r="F111" s="195"/>
      <c r="G111" s="195"/>
      <c r="H111" s="195"/>
      <c r="I111" s="195"/>
      <c r="J111" s="190">
        <f t="shared" si="16"/>
        <v>0</v>
      </c>
      <c r="K111" s="195"/>
      <c r="L111" s="195"/>
      <c r="M111" s="195"/>
      <c r="N111" s="195"/>
      <c r="O111" s="195"/>
      <c r="P111" s="190">
        <f t="shared" si="14"/>
        <v>0</v>
      </c>
    </row>
    <row r="112" spans="1:16" s="175" customFormat="1" ht="25.5" hidden="1">
      <c r="A112" s="192"/>
      <c r="B112" s="200" t="s">
        <v>141</v>
      </c>
      <c r="C112" s="200" t="s">
        <v>139</v>
      </c>
      <c r="D112" s="223" t="s">
        <v>142</v>
      </c>
      <c r="E112" s="190">
        <f t="shared" si="15"/>
        <v>0</v>
      </c>
      <c r="F112" s="195"/>
      <c r="G112" s="195"/>
      <c r="H112" s="195"/>
      <c r="I112" s="195"/>
      <c r="J112" s="190">
        <f t="shared" si="16"/>
        <v>0</v>
      </c>
      <c r="K112" s="195"/>
      <c r="L112" s="195"/>
      <c r="M112" s="195"/>
      <c r="N112" s="195"/>
      <c r="O112" s="195"/>
      <c r="P112" s="190"/>
    </row>
    <row r="113" spans="1:137" s="191" customFormat="1" ht="15.75" customHeight="1" hidden="1">
      <c r="A113" s="187"/>
      <c r="B113" s="188" t="s">
        <v>389</v>
      </c>
      <c r="C113" s="188"/>
      <c r="D113" s="189" t="s">
        <v>390</v>
      </c>
      <c r="E113" s="190">
        <f t="shared" si="15"/>
        <v>0</v>
      </c>
      <c r="F113" s="190">
        <f>F115+F117+F118+F119+F120+F121</f>
        <v>0</v>
      </c>
      <c r="G113" s="190">
        <f>G115+G117+G118+G119+G120+G121</f>
        <v>0</v>
      </c>
      <c r="H113" s="190">
        <f>H115+H117+H118+H119+H120+H121</f>
        <v>0</v>
      </c>
      <c r="I113" s="190">
        <v>0</v>
      </c>
      <c r="J113" s="190">
        <f t="shared" si="16"/>
        <v>0</v>
      </c>
      <c r="K113" s="190">
        <f>K115+K117+K118+K119+K120+K121</f>
        <v>0</v>
      </c>
      <c r="L113" s="190">
        <f>L115+L117+L118+L119+L120+L121</f>
        <v>0</v>
      </c>
      <c r="M113" s="190">
        <f>M115+M117+M118+M119+M120+M121</f>
        <v>0</v>
      </c>
      <c r="N113" s="190">
        <f>N115+N117+N118+N119+N120+N121</f>
        <v>0</v>
      </c>
      <c r="O113" s="190">
        <f>O115+O117+O118+O119+O120+O121</f>
        <v>0</v>
      </c>
      <c r="P113" s="190">
        <f>E113+J113</f>
        <v>0</v>
      </c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</row>
    <row r="114" spans="1:16" s="175" customFormat="1" ht="38.25" hidden="1">
      <c r="A114" s="192" t="s">
        <v>391</v>
      </c>
      <c r="B114" s="193"/>
      <c r="C114" s="193"/>
      <c r="D114" s="202" t="s">
        <v>392</v>
      </c>
      <c r="E114" s="190">
        <f t="shared" si="15"/>
        <v>0</v>
      </c>
      <c r="F114" s="195">
        <f aca="true" t="shared" si="17" ref="F114:P114">F118+F116+F119+F120+F121</f>
        <v>0</v>
      </c>
      <c r="G114" s="195">
        <f t="shared" si="17"/>
        <v>0</v>
      </c>
      <c r="H114" s="195">
        <f t="shared" si="17"/>
        <v>0</v>
      </c>
      <c r="I114" s="195">
        <f t="shared" si="17"/>
        <v>0</v>
      </c>
      <c r="J114" s="190">
        <f t="shared" si="16"/>
        <v>0</v>
      </c>
      <c r="K114" s="195">
        <f t="shared" si="17"/>
        <v>0</v>
      </c>
      <c r="L114" s="195">
        <f t="shared" si="17"/>
        <v>0</v>
      </c>
      <c r="M114" s="195">
        <f t="shared" si="17"/>
        <v>0</v>
      </c>
      <c r="N114" s="195">
        <f t="shared" si="17"/>
        <v>0</v>
      </c>
      <c r="O114" s="195">
        <f t="shared" si="17"/>
        <v>0</v>
      </c>
      <c r="P114" s="190">
        <f t="shared" si="17"/>
        <v>0</v>
      </c>
    </row>
    <row r="115" spans="1:16" s="175" customFormat="1" ht="45" customHeight="1" hidden="1">
      <c r="A115" s="192" t="s">
        <v>393</v>
      </c>
      <c r="B115" s="193" t="s">
        <v>394</v>
      </c>
      <c r="C115" s="193" t="s">
        <v>395</v>
      </c>
      <c r="D115" s="208" t="s">
        <v>396</v>
      </c>
      <c r="E115" s="190">
        <f t="shared" si="15"/>
        <v>0</v>
      </c>
      <c r="F115" s="195"/>
      <c r="G115" s="195"/>
      <c r="H115" s="195"/>
      <c r="I115" s="195"/>
      <c r="J115" s="190">
        <f t="shared" si="16"/>
        <v>0</v>
      </c>
      <c r="K115" s="195"/>
      <c r="L115" s="195"/>
      <c r="M115" s="195"/>
      <c r="N115" s="195"/>
      <c r="O115" s="195"/>
      <c r="P115" s="190">
        <f>E115+J115</f>
        <v>0</v>
      </c>
    </row>
    <row r="116" spans="1:16" s="175" customFormat="1" ht="12.75" hidden="1">
      <c r="A116" s="193" t="s">
        <v>397</v>
      </c>
      <c r="B116" s="193" t="s">
        <v>398</v>
      </c>
      <c r="C116" s="192" t="s">
        <v>399</v>
      </c>
      <c r="D116" s="208" t="s">
        <v>109</v>
      </c>
      <c r="E116" s="190">
        <f t="shared" si="15"/>
        <v>0</v>
      </c>
      <c r="F116" s="195"/>
      <c r="G116" s="195"/>
      <c r="H116" s="195"/>
      <c r="I116" s="195">
        <v>0</v>
      </c>
      <c r="J116" s="190">
        <f t="shared" si="16"/>
        <v>0</v>
      </c>
      <c r="K116" s="195"/>
      <c r="L116" s="195">
        <v>0</v>
      </c>
      <c r="M116" s="195">
        <v>0</v>
      </c>
      <c r="N116" s="195">
        <v>0</v>
      </c>
      <c r="O116" s="195">
        <v>0</v>
      </c>
      <c r="P116" s="190">
        <f>E116+J116</f>
        <v>0</v>
      </c>
    </row>
    <row r="117" spans="1:16" s="175" customFormat="1" ht="25.5" hidden="1">
      <c r="A117" s="193" t="s">
        <v>400</v>
      </c>
      <c r="B117" s="193" t="s">
        <v>401</v>
      </c>
      <c r="C117" s="192" t="s">
        <v>399</v>
      </c>
      <c r="D117" s="208" t="s">
        <v>402</v>
      </c>
      <c r="E117" s="190">
        <f t="shared" si="15"/>
        <v>0</v>
      </c>
      <c r="F117" s="195"/>
      <c r="G117" s="195"/>
      <c r="H117" s="195"/>
      <c r="I117" s="195"/>
      <c r="J117" s="190">
        <f t="shared" si="16"/>
        <v>0</v>
      </c>
      <c r="K117" s="195"/>
      <c r="L117" s="195"/>
      <c r="M117" s="195"/>
      <c r="N117" s="195"/>
      <c r="O117" s="195"/>
      <c r="P117" s="190"/>
    </row>
    <row r="118" spans="1:16" s="175" customFormat="1" ht="27" customHeight="1" hidden="1">
      <c r="A118" s="193" t="s">
        <v>400</v>
      </c>
      <c r="B118" s="193" t="s">
        <v>403</v>
      </c>
      <c r="C118" s="192" t="s">
        <v>399</v>
      </c>
      <c r="D118" s="224"/>
      <c r="E118" s="190">
        <f t="shared" si="15"/>
        <v>0</v>
      </c>
      <c r="F118" s="195"/>
      <c r="G118" s="195"/>
      <c r="H118" s="195"/>
      <c r="I118" s="195">
        <v>0</v>
      </c>
      <c r="J118" s="190">
        <f t="shared" si="16"/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0">
        <f>E118+J118</f>
        <v>0</v>
      </c>
    </row>
    <row r="119" spans="1:16" s="175" customFormat="1" ht="38.25" hidden="1">
      <c r="A119" s="193" t="s">
        <v>404</v>
      </c>
      <c r="B119" s="193" t="s">
        <v>405</v>
      </c>
      <c r="C119" s="192" t="s">
        <v>406</v>
      </c>
      <c r="D119" s="208" t="s">
        <v>407</v>
      </c>
      <c r="E119" s="190">
        <f t="shared" si="15"/>
        <v>0</v>
      </c>
      <c r="F119" s="195"/>
      <c r="G119" s="195"/>
      <c r="H119" s="195"/>
      <c r="I119" s="195">
        <v>0</v>
      </c>
      <c r="J119" s="190">
        <f t="shared" si="16"/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0">
        <f>E119+J119</f>
        <v>0</v>
      </c>
    </row>
    <row r="120" spans="1:16" s="175" customFormat="1" ht="51" hidden="1">
      <c r="A120" s="193" t="s">
        <v>408</v>
      </c>
      <c r="B120" s="193" t="s">
        <v>409</v>
      </c>
      <c r="C120" s="192" t="s">
        <v>275</v>
      </c>
      <c r="D120" s="208" t="s">
        <v>410</v>
      </c>
      <c r="E120" s="190">
        <f t="shared" si="15"/>
        <v>0</v>
      </c>
      <c r="F120" s="195"/>
      <c r="G120" s="195"/>
      <c r="H120" s="195"/>
      <c r="I120" s="195">
        <v>0</v>
      </c>
      <c r="J120" s="190">
        <f t="shared" si="16"/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0">
        <f>E120+J120</f>
        <v>0</v>
      </c>
    </row>
    <row r="121" spans="1:16" s="175" customFormat="1" ht="25.5" hidden="1">
      <c r="A121" s="193" t="s">
        <v>411</v>
      </c>
      <c r="B121" s="193" t="s">
        <v>412</v>
      </c>
      <c r="C121" s="192"/>
      <c r="D121" s="208" t="s">
        <v>413</v>
      </c>
      <c r="E121" s="190">
        <f t="shared" si="15"/>
        <v>0</v>
      </c>
      <c r="F121" s="195">
        <f aca="true" t="shared" si="18" ref="F121:P121">F124+F125</f>
        <v>0</v>
      </c>
      <c r="G121" s="195">
        <f t="shared" si="18"/>
        <v>0</v>
      </c>
      <c r="H121" s="195">
        <f t="shared" si="18"/>
        <v>0</v>
      </c>
      <c r="I121" s="195">
        <f t="shared" si="18"/>
        <v>0</v>
      </c>
      <c r="J121" s="190">
        <f t="shared" si="16"/>
        <v>0</v>
      </c>
      <c r="K121" s="195">
        <f t="shared" si="18"/>
        <v>0</v>
      </c>
      <c r="L121" s="195">
        <f t="shared" si="18"/>
        <v>0</v>
      </c>
      <c r="M121" s="195">
        <f t="shared" si="18"/>
        <v>0</v>
      </c>
      <c r="N121" s="195">
        <f t="shared" si="18"/>
        <v>0</v>
      </c>
      <c r="O121" s="195">
        <f t="shared" si="18"/>
        <v>0</v>
      </c>
      <c r="P121" s="190">
        <f t="shared" si="18"/>
        <v>0</v>
      </c>
    </row>
    <row r="122" spans="1:137" s="191" customFormat="1" ht="21" customHeight="1">
      <c r="A122" s="188"/>
      <c r="B122" s="188" t="s">
        <v>414</v>
      </c>
      <c r="C122" s="187"/>
      <c r="D122" s="189" t="s">
        <v>415</v>
      </c>
      <c r="E122" s="190">
        <f t="shared" si="15"/>
        <v>65400</v>
      </c>
      <c r="F122" s="190">
        <f aca="true" t="shared" si="19" ref="F122:O122">F123</f>
        <v>65400</v>
      </c>
      <c r="G122" s="190">
        <f t="shared" si="19"/>
        <v>0</v>
      </c>
      <c r="H122" s="190">
        <f t="shared" si="19"/>
        <v>0</v>
      </c>
      <c r="I122" s="190">
        <f t="shared" si="19"/>
        <v>0</v>
      </c>
      <c r="J122" s="190">
        <f t="shared" si="16"/>
        <v>0</v>
      </c>
      <c r="K122" s="190">
        <f t="shared" si="19"/>
        <v>0</v>
      </c>
      <c r="L122" s="190">
        <f t="shared" si="19"/>
        <v>0</v>
      </c>
      <c r="M122" s="190">
        <f t="shared" si="19"/>
        <v>0</v>
      </c>
      <c r="N122" s="190">
        <f t="shared" si="19"/>
        <v>0</v>
      </c>
      <c r="O122" s="190">
        <f t="shared" si="19"/>
        <v>0</v>
      </c>
      <c r="P122" s="190">
        <f>E122+J122</f>
        <v>65400</v>
      </c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  <c r="DP122" s="175"/>
      <c r="DQ122" s="175"/>
      <c r="DR122" s="175"/>
      <c r="DS122" s="175"/>
      <c r="DT122" s="175"/>
      <c r="DU122" s="175"/>
      <c r="DV122" s="175"/>
      <c r="DW122" s="175"/>
      <c r="DX122" s="175"/>
      <c r="DY122" s="175"/>
      <c r="DZ122" s="175"/>
      <c r="EA122" s="175"/>
      <c r="EB122" s="175"/>
      <c r="EC122" s="175"/>
      <c r="ED122" s="175"/>
      <c r="EE122" s="175"/>
      <c r="EF122" s="175"/>
      <c r="EG122" s="175"/>
    </row>
    <row r="123" spans="1:16" s="175" customFormat="1" ht="25.5">
      <c r="A123" s="193" t="s">
        <v>416</v>
      </c>
      <c r="B123" s="193" t="s">
        <v>417</v>
      </c>
      <c r="C123" s="192"/>
      <c r="D123" s="208" t="s">
        <v>418</v>
      </c>
      <c r="E123" s="190">
        <f t="shared" si="15"/>
        <v>65400</v>
      </c>
      <c r="F123" s="195">
        <f aca="true" t="shared" si="20" ref="F123:O123">F126</f>
        <v>65400</v>
      </c>
      <c r="G123" s="195">
        <f t="shared" si="20"/>
        <v>0</v>
      </c>
      <c r="H123" s="195">
        <f t="shared" si="20"/>
        <v>0</v>
      </c>
      <c r="I123" s="195">
        <f t="shared" si="20"/>
        <v>0</v>
      </c>
      <c r="J123" s="190">
        <f t="shared" si="16"/>
        <v>0</v>
      </c>
      <c r="K123" s="195">
        <f t="shared" si="20"/>
        <v>0</v>
      </c>
      <c r="L123" s="195">
        <f t="shared" si="20"/>
        <v>0</v>
      </c>
      <c r="M123" s="195">
        <f t="shared" si="20"/>
        <v>0</v>
      </c>
      <c r="N123" s="195">
        <f t="shared" si="20"/>
        <v>0</v>
      </c>
      <c r="O123" s="195">
        <f t="shared" si="20"/>
        <v>0</v>
      </c>
      <c r="P123" s="190">
        <f aca="true" t="shared" si="21" ref="P123:P186">E123+J123</f>
        <v>65400</v>
      </c>
    </row>
    <row r="124" spans="1:16" s="175" customFormat="1" ht="25.5" hidden="1">
      <c r="A124" s="192"/>
      <c r="B124" s="193" t="s">
        <v>419</v>
      </c>
      <c r="C124" s="193" t="s">
        <v>420</v>
      </c>
      <c r="D124" s="208" t="s">
        <v>421</v>
      </c>
      <c r="E124" s="190">
        <f t="shared" si="15"/>
        <v>0</v>
      </c>
      <c r="F124" s="195"/>
      <c r="G124" s="195"/>
      <c r="H124" s="195"/>
      <c r="I124" s="195"/>
      <c r="J124" s="190">
        <f t="shared" si="16"/>
        <v>0</v>
      </c>
      <c r="K124" s="195"/>
      <c r="L124" s="195"/>
      <c r="M124" s="195"/>
      <c r="N124" s="195"/>
      <c r="O124" s="195"/>
      <c r="P124" s="190">
        <f t="shared" si="21"/>
        <v>0</v>
      </c>
    </row>
    <row r="125" spans="1:16" s="175" customFormat="1" ht="16.5" customHeight="1" hidden="1">
      <c r="A125" s="192"/>
      <c r="B125" s="193" t="s">
        <v>422</v>
      </c>
      <c r="C125" s="193" t="s">
        <v>420</v>
      </c>
      <c r="D125" s="208" t="s">
        <v>423</v>
      </c>
      <c r="E125" s="190">
        <f t="shared" si="15"/>
        <v>0</v>
      </c>
      <c r="F125" s="195"/>
      <c r="G125" s="195"/>
      <c r="H125" s="195"/>
      <c r="I125" s="195"/>
      <c r="J125" s="190">
        <f t="shared" si="16"/>
        <v>0</v>
      </c>
      <c r="K125" s="195"/>
      <c r="L125" s="195"/>
      <c r="M125" s="195"/>
      <c r="N125" s="195"/>
      <c r="O125" s="195"/>
      <c r="P125" s="190">
        <f t="shared" si="21"/>
        <v>0</v>
      </c>
    </row>
    <row r="126" spans="1:16" s="175" customFormat="1" ht="51.75" customHeight="1">
      <c r="A126" s="192"/>
      <c r="B126" s="193" t="s">
        <v>244</v>
      </c>
      <c r="C126" s="193" t="s">
        <v>244</v>
      </c>
      <c r="D126" s="208" t="s">
        <v>245</v>
      </c>
      <c r="E126" s="190">
        <f t="shared" si="15"/>
        <v>65400</v>
      </c>
      <c r="F126" s="195">
        <v>65400</v>
      </c>
      <c r="G126" s="195"/>
      <c r="H126" s="195"/>
      <c r="I126" s="195"/>
      <c r="J126" s="190">
        <f t="shared" si="16"/>
        <v>0</v>
      </c>
      <c r="K126" s="195"/>
      <c r="L126" s="195"/>
      <c r="M126" s="195"/>
      <c r="N126" s="195"/>
      <c r="O126" s="195"/>
      <c r="P126" s="190">
        <f t="shared" si="21"/>
        <v>65400</v>
      </c>
    </row>
    <row r="127" spans="1:137" s="191" customFormat="1" ht="21.75" customHeight="1">
      <c r="A127" s="187"/>
      <c r="B127" s="188" t="s">
        <v>424</v>
      </c>
      <c r="C127" s="188"/>
      <c r="D127" s="189" t="s">
        <v>425</v>
      </c>
      <c r="E127" s="190">
        <f aca="true" t="shared" si="22" ref="E127:E197">F127+I127</f>
        <v>3710000</v>
      </c>
      <c r="F127" s="190">
        <f>F130</f>
        <v>3710000</v>
      </c>
      <c r="G127" s="190">
        <f>G128+G129+G130</f>
        <v>0</v>
      </c>
      <c r="H127" s="190">
        <f>H128+H129+H130</f>
        <v>480000</v>
      </c>
      <c r="I127" s="190">
        <f>I128</f>
        <v>0</v>
      </c>
      <c r="J127" s="190">
        <f aca="true" t="shared" si="23" ref="J127:J197">K127+N127</f>
        <v>0</v>
      </c>
      <c r="K127" s="190">
        <f>K128</f>
        <v>0</v>
      </c>
      <c r="L127" s="190">
        <f>L128</f>
        <v>0</v>
      </c>
      <c r="M127" s="190">
        <f>M128</f>
        <v>0</v>
      </c>
      <c r="N127" s="190">
        <f>N128</f>
        <v>0</v>
      </c>
      <c r="O127" s="190">
        <f>O128</f>
        <v>0</v>
      </c>
      <c r="P127" s="190">
        <f t="shared" si="21"/>
        <v>3710000</v>
      </c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</row>
    <row r="128" spans="1:16" s="175" customFormat="1" ht="37.5" customHeight="1" hidden="1">
      <c r="A128" s="192" t="s">
        <v>426</v>
      </c>
      <c r="B128" s="193"/>
      <c r="C128" s="193"/>
      <c r="D128" s="208" t="s">
        <v>427</v>
      </c>
      <c r="E128" s="190"/>
      <c r="F128" s="195"/>
      <c r="G128" s="195"/>
      <c r="H128" s="195"/>
      <c r="I128" s="195"/>
      <c r="J128" s="190">
        <f t="shared" si="23"/>
        <v>0</v>
      </c>
      <c r="K128" s="195">
        <f>K129+K130</f>
        <v>0</v>
      </c>
      <c r="L128" s="195">
        <f>L129+L130</f>
        <v>0</v>
      </c>
      <c r="M128" s="195">
        <f>M129+M130</f>
        <v>0</v>
      </c>
      <c r="N128" s="195">
        <f>N129+N130</f>
        <v>0</v>
      </c>
      <c r="O128" s="195">
        <f>O129+O130</f>
        <v>0</v>
      </c>
      <c r="P128" s="190">
        <f t="shared" si="21"/>
        <v>0</v>
      </c>
    </row>
    <row r="129" spans="1:16" s="175" customFormat="1" ht="30.75" customHeight="1" hidden="1">
      <c r="A129" s="192" t="s">
        <v>428</v>
      </c>
      <c r="B129" s="193" t="s">
        <v>429</v>
      </c>
      <c r="C129" s="193" t="s">
        <v>430</v>
      </c>
      <c r="D129" s="208" t="s">
        <v>431</v>
      </c>
      <c r="E129" s="190">
        <f t="shared" si="22"/>
        <v>0</v>
      </c>
      <c r="F129" s="195"/>
      <c r="G129" s="195"/>
      <c r="H129" s="195"/>
      <c r="I129" s="195"/>
      <c r="J129" s="190">
        <f t="shared" si="23"/>
        <v>0</v>
      </c>
      <c r="K129" s="195"/>
      <c r="L129" s="195"/>
      <c r="M129" s="195"/>
      <c r="N129" s="195"/>
      <c r="O129" s="195"/>
      <c r="P129" s="190">
        <f t="shared" si="21"/>
        <v>0</v>
      </c>
    </row>
    <row r="130" spans="1:16" s="175" customFormat="1" ht="26.25" customHeight="1">
      <c r="A130" s="192" t="s">
        <v>432</v>
      </c>
      <c r="B130" s="193" t="s">
        <v>433</v>
      </c>
      <c r="C130" s="193" t="s">
        <v>433</v>
      </c>
      <c r="D130" s="208" t="s">
        <v>434</v>
      </c>
      <c r="E130" s="190">
        <f t="shared" si="22"/>
        <v>3710000</v>
      </c>
      <c r="F130" s="195">
        <v>3710000</v>
      </c>
      <c r="G130" s="195"/>
      <c r="H130" s="195">
        <v>480000</v>
      </c>
      <c r="I130" s="195"/>
      <c r="J130" s="190">
        <f t="shared" si="23"/>
        <v>0</v>
      </c>
      <c r="K130" s="195"/>
      <c r="L130" s="195"/>
      <c r="M130" s="195"/>
      <c r="N130" s="195"/>
      <c r="O130" s="195"/>
      <c r="P130" s="190">
        <f t="shared" si="21"/>
        <v>3710000</v>
      </c>
    </row>
    <row r="131" spans="1:137" s="191" customFormat="1" ht="26.25" customHeight="1">
      <c r="A131" s="187"/>
      <c r="B131" s="188" t="s">
        <v>435</v>
      </c>
      <c r="C131" s="188"/>
      <c r="D131" s="189" t="s">
        <v>436</v>
      </c>
      <c r="E131" s="190">
        <f t="shared" si="22"/>
        <v>0</v>
      </c>
      <c r="F131" s="190">
        <f aca="true" t="shared" si="24" ref="F131:O131">F132+F133+F134</f>
        <v>0</v>
      </c>
      <c r="G131" s="190">
        <f t="shared" si="24"/>
        <v>0</v>
      </c>
      <c r="H131" s="190">
        <f t="shared" si="24"/>
        <v>0</v>
      </c>
      <c r="I131" s="190">
        <f t="shared" si="24"/>
        <v>0</v>
      </c>
      <c r="J131" s="190">
        <f t="shared" si="23"/>
        <v>500000</v>
      </c>
      <c r="K131" s="190">
        <f t="shared" si="24"/>
        <v>0</v>
      </c>
      <c r="L131" s="190">
        <f t="shared" si="24"/>
        <v>0</v>
      </c>
      <c r="M131" s="190">
        <f t="shared" si="24"/>
        <v>0</v>
      </c>
      <c r="N131" s="190">
        <f t="shared" si="24"/>
        <v>500000</v>
      </c>
      <c r="O131" s="190">
        <f t="shared" si="24"/>
        <v>500000</v>
      </c>
      <c r="P131" s="190">
        <f t="shared" si="21"/>
        <v>500000</v>
      </c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</row>
    <row r="132" spans="1:16" s="175" customFormat="1" ht="37.5" customHeight="1">
      <c r="A132" s="192" t="s">
        <v>437</v>
      </c>
      <c r="B132" s="193" t="s">
        <v>95</v>
      </c>
      <c r="C132" s="193"/>
      <c r="D132" s="208" t="s">
        <v>438</v>
      </c>
      <c r="E132" s="190">
        <f t="shared" si="22"/>
        <v>0</v>
      </c>
      <c r="F132" s="195"/>
      <c r="G132" s="195"/>
      <c r="H132" s="195"/>
      <c r="I132" s="195"/>
      <c r="J132" s="190">
        <f t="shared" si="23"/>
        <v>500000</v>
      </c>
      <c r="K132" s="195"/>
      <c r="L132" s="195"/>
      <c r="M132" s="195"/>
      <c r="N132" s="195">
        <v>500000</v>
      </c>
      <c r="O132" s="195">
        <v>500000</v>
      </c>
      <c r="P132" s="190">
        <f t="shared" si="21"/>
        <v>500000</v>
      </c>
    </row>
    <row r="133" spans="1:16" s="175" customFormat="1" ht="37.5" customHeight="1" hidden="1">
      <c r="A133" s="192" t="s">
        <v>439</v>
      </c>
      <c r="B133" s="193"/>
      <c r="C133" s="193"/>
      <c r="D133" s="208"/>
      <c r="E133" s="190">
        <f t="shared" si="22"/>
        <v>0</v>
      </c>
      <c r="F133" s="195"/>
      <c r="G133" s="195"/>
      <c r="H133" s="195"/>
      <c r="I133" s="195"/>
      <c r="J133" s="190">
        <f t="shared" si="23"/>
        <v>0</v>
      </c>
      <c r="K133" s="195"/>
      <c r="L133" s="195"/>
      <c r="M133" s="195"/>
      <c r="N133" s="195"/>
      <c r="O133" s="195"/>
      <c r="P133" s="190">
        <f t="shared" si="21"/>
        <v>0</v>
      </c>
    </row>
    <row r="134" spans="1:16" s="175" customFormat="1" ht="37.5" customHeight="1" hidden="1">
      <c r="A134" s="192" t="s">
        <v>440</v>
      </c>
      <c r="B134" s="193" t="s">
        <v>441</v>
      </c>
      <c r="C134" s="193" t="s">
        <v>441</v>
      </c>
      <c r="D134" s="208" t="s">
        <v>442</v>
      </c>
      <c r="E134" s="190">
        <f t="shared" si="22"/>
        <v>0</v>
      </c>
      <c r="F134" s="195"/>
      <c r="G134" s="195"/>
      <c r="H134" s="195"/>
      <c r="I134" s="195"/>
      <c r="J134" s="190">
        <f t="shared" si="23"/>
        <v>0</v>
      </c>
      <c r="K134" s="195"/>
      <c r="L134" s="195"/>
      <c r="M134" s="195"/>
      <c r="N134" s="195"/>
      <c r="O134" s="195"/>
      <c r="P134" s="190">
        <f t="shared" si="21"/>
        <v>0</v>
      </c>
    </row>
    <row r="135" spans="1:137" s="191" customFormat="1" ht="37.5" customHeight="1">
      <c r="A135" s="187"/>
      <c r="B135" s="188" t="s">
        <v>443</v>
      </c>
      <c r="C135" s="188"/>
      <c r="D135" s="189" t="s">
        <v>444</v>
      </c>
      <c r="E135" s="190">
        <f t="shared" si="22"/>
        <v>795000</v>
      </c>
      <c r="F135" s="190">
        <f aca="true" t="shared" si="25" ref="F135:O135">F136</f>
        <v>795000</v>
      </c>
      <c r="G135" s="190">
        <f t="shared" si="25"/>
        <v>0</v>
      </c>
      <c r="H135" s="190">
        <f t="shared" si="25"/>
        <v>0</v>
      </c>
      <c r="I135" s="190">
        <f t="shared" si="25"/>
        <v>0</v>
      </c>
      <c r="J135" s="190">
        <f t="shared" si="23"/>
        <v>2681000</v>
      </c>
      <c r="K135" s="190">
        <f t="shared" si="25"/>
        <v>0</v>
      </c>
      <c r="L135" s="190">
        <f t="shared" si="25"/>
        <v>0</v>
      </c>
      <c r="M135" s="190">
        <f t="shared" si="25"/>
        <v>0</v>
      </c>
      <c r="N135" s="190">
        <f t="shared" si="25"/>
        <v>2681000</v>
      </c>
      <c r="O135" s="190">
        <f t="shared" si="25"/>
        <v>2681000</v>
      </c>
      <c r="P135" s="190">
        <f t="shared" si="21"/>
        <v>3476000</v>
      </c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</row>
    <row r="136" spans="1:16" s="175" customFormat="1" ht="33" customHeight="1">
      <c r="A136" s="192" t="s">
        <v>445</v>
      </c>
      <c r="B136" s="193" t="s">
        <v>96</v>
      </c>
      <c r="C136" s="193" t="s">
        <v>446</v>
      </c>
      <c r="D136" s="208" t="s">
        <v>447</v>
      </c>
      <c r="E136" s="190">
        <f t="shared" si="22"/>
        <v>795000</v>
      </c>
      <c r="F136" s="195">
        <v>795000</v>
      </c>
      <c r="G136" s="195"/>
      <c r="H136" s="195"/>
      <c r="I136" s="195"/>
      <c r="J136" s="190">
        <f t="shared" si="23"/>
        <v>2681000</v>
      </c>
      <c r="K136" s="195"/>
      <c r="L136" s="195"/>
      <c r="M136" s="195"/>
      <c r="N136" s="195">
        <v>2681000</v>
      </c>
      <c r="O136" s="195">
        <v>2681000</v>
      </c>
      <c r="P136" s="190">
        <f t="shared" si="21"/>
        <v>3476000</v>
      </c>
    </row>
    <row r="137" spans="1:137" s="191" customFormat="1" ht="30.75" customHeight="1">
      <c r="A137" s="187"/>
      <c r="B137" s="188" t="s">
        <v>448</v>
      </c>
      <c r="C137" s="188"/>
      <c r="D137" s="189" t="s">
        <v>449</v>
      </c>
      <c r="E137" s="190">
        <f t="shared" si="22"/>
        <v>110000</v>
      </c>
      <c r="F137" s="190">
        <f aca="true" t="shared" si="26" ref="F137:O137">F138</f>
        <v>110000</v>
      </c>
      <c r="G137" s="190">
        <f t="shared" si="26"/>
        <v>0</v>
      </c>
      <c r="H137" s="190">
        <f t="shared" si="26"/>
        <v>0</v>
      </c>
      <c r="I137" s="190">
        <f t="shared" si="26"/>
        <v>0</v>
      </c>
      <c r="J137" s="190">
        <f t="shared" si="23"/>
        <v>0</v>
      </c>
      <c r="K137" s="190">
        <f t="shared" si="26"/>
        <v>0</v>
      </c>
      <c r="L137" s="190">
        <f t="shared" si="26"/>
        <v>0</v>
      </c>
      <c r="M137" s="190">
        <f t="shared" si="26"/>
        <v>0</v>
      </c>
      <c r="N137" s="190">
        <f t="shared" si="26"/>
        <v>0</v>
      </c>
      <c r="O137" s="190">
        <f t="shared" si="26"/>
        <v>0</v>
      </c>
      <c r="P137" s="190">
        <f t="shared" si="21"/>
        <v>110000</v>
      </c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</row>
    <row r="138" spans="1:16" s="175" customFormat="1" ht="25.5" customHeight="1">
      <c r="A138" s="192" t="s">
        <v>450</v>
      </c>
      <c r="B138" s="193" t="s">
        <v>451</v>
      </c>
      <c r="C138" s="193" t="s">
        <v>451</v>
      </c>
      <c r="D138" s="208" t="s">
        <v>452</v>
      </c>
      <c r="E138" s="190">
        <f t="shared" si="22"/>
        <v>110000</v>
      </c>
      <c r="F138" s="195">
        <v>110000</v>
      </c>
      <c r="G138" s="195"/>
      <c r="H138" s="195"/>
      <c r="I138" s="195"/>
      <c r="J138" s="190">
        <f t="shared" si="23"/>
        <v>0</v>
      </c>
      <c r="K138" s="195"/>
      <c r="L138" s="195"/>
      <c r="M138" s="195"/>
      <c r="N138" s="195"/>
      <c r="O138" s="195"/>
      <c r="P138" s="190">
        <f t="shared" si="21"/>
        <v>110000</v>
      </c>
    </row>
    <row r="139" spans="1:137" s="191" customFormat="1" ht="37.5" customHeight="1">
      <c r="A139" s="187"/>
      <c r="B139" s="188" t="s">
        <v>453</v>
      </c>
      <c r="C139" s="188"/>
      <c r="D139" s="189" t="s">
        <v>454</v>
      </c>
      <c r="E139" s="190">
        <f t="shared" si="22"/>
        <v>80000</v>
      </c>
      <c r="F139" s="190">
        <f>F141</f>
        <v>80000</v>
      </c>
      <c r="G139" s="190">
        <f aca="true" t="shared" si="27" ref="G139:O139">G140+G142</f>
        <v>0</v>
      </c>
      <c r="H139" s="190">
        <f t="shared" si="27"/>
        <v>0</v>
      </c>
      <c r="I139" s="190">
        <f t="shared" si="27"/>
        <v>0</v>
      </c>
      <c r="J139" s="190">
        <f t="shared" si="23"/>
        <v>0</v>
      </c>
      <c r="K139" s="190">
        <f t="shared" si="27"/>
        <v>0</v>
      </c>
      <c r="L139" s="190">
        <f t="shared" si="27"/>
        <v>0</v>
      </c>
      <c r="M139" s="190">
        <f t="shared" si="27"/>
        <v>0</v>
      </c>
      <c r="N139" s="190">
        <f t="shared" si="27"/>
        <v>0</v>
      </c>
      <c r="O139" s="190">
        <f t="shared" si="27"/>
        <v>0</v>
      </c>
      <c r="P139" s="190">
        <f t="shared" si="21"/>
        <v>80000</v>
      </c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</row>
    <row r="140" spans="1:16" s="175" customFormat="1" ht="31.5" customHeight="1" hidden="1">
      <c r="A140" s="192" t="s">
        <v>455</v>
      </c>
      <c r="B140" s="193" t="s">
        <v>456</v>
      </c>
      <c r="C140" s="193" t="s">
        <v>145</v>
      </c>
      <c r="D140" s="208" t="s">
        <v>457</v>
      </c>
      <c r="E140" s="190">
        <f t="shared" si="22"/>
        <v>0</v>
      </c>
      <c r="F140" s="195"/>
      <c r="G140" s="195"/>
      <c r="H140" s="195"/>
      <c r="I140" s="195"/>
      <c r="J140" s="190">
        <f t="shared" si="23"/>
        <v>0</v>
      </c>
      <c r="K140" s="195"/>
      <c r="L140" s="195"/>
      <c r="M140" s="195"/>
      <c r="N140" s="195"/>
      <c r="O140" s="195"/>
      <c r="P140" s="190">
        <f t="shared" si="21"/>
        <v>0</v>
      </c>
    </row>
    <row r="141" spans="1:16" s="175" customFormat="1" ht="31.5" customHeight="1">
      <c r="A141" s="192"/>
      <c r="B141" s="193" t="s">
        <v>144</v>
      </c>
      <c r="C141" s="193" t="s">
        <v>133</v>
      </c>
      <c r="D141" s="208" t="s">
        <v>146</v>
      </c>
      <c r="E141" s="190">
        <f t="shared" si="22"/>
        <v>80000</v>
      </c>
      <c r="F141" s="195">
        <v>80000</v>
      </c>
      <c r="G141" s="195"/>
      <c r="H141" s="195"/>
      <c r="I141" s="195"/>
      <c r="J141" s="190">
        <f t="shared" si="23"/>
        <v>0</v>
      </c>
      <c r="K141" s="195"/>
      <c r="L141" s="195"/>
      <c r="M141" s="195"/>
      <c r="N141" s="195"/>
      <c r="O141" s="195"/>
      <c r="P141" s="190">
        <f t="shared" si="21"/>
        <v>80000</v>
      </c>
    </row>
    <row r="142" spans="1:16" s="175" customFormat="1" ht="66" customHeight="1" hidden="1">
      <c r="A142" s="192" t="s">
        <v>458</v>
      </c>
      <c r="B142" s="193" t="s">
        <v>459</v>
      </c>
      <c r="C142" s="193" t="s">
        <v>145</v>
      </c>
      <c r="D142" s="208" t="s">
        <v>460</v>
      </c>
      <c r="E142" s="190">
        <f t="shared" si="22"/>
        <v>0</v>
      </c>
      <c r="F142" s="195"/>
      <c r="G142" s="195"/>
      <c r="H142" s="195"/>
      <c r="I142" s="195"/>
      <c r="J142" s="190">
        <f t="shared" si="23"/>
        <v>0</v>
      </c>
      <c r="K142" s="195"/>
      <c r="L142" s="195"/>
      <c r="M142" s="195"/>
      <c r="N142" s="195"/>
      <c r="O142" s="195"/>
      <c r="P142" s="190">
        <f t="shared" si="21"/>
        <v>0</v>
      </c>
    </row>
    <row r="143" spans="1:137" s="191" customFormat="1" ht="37.5" customHeight="1">
      <c r="A143" s="187"/>
      <c r="B143" s="188" t="s">
        <v>79</v>
      </c>
      <c r="C143" s="188"/>
      <c r="D143" s="189" t="s">
        <v>461</v>
      </c>
      <c r="E143" s="190">
        <f t="shared" si="22"/>
        <v>20000</v>
      </c>
      <c r="F143" s="190">
        <f aca="true" t="shared" si="28" ref="F143:O143">F144</f>
        <v>20000</v>
      </c>
      <c r="G143" s="190">
        <f t="shared" si="28"/>
        <v>0</v>
      </c>
      <c r="H143" s="190">
        <f t="shared" si="28"/>
        <v>0</v>
      </c>
      <c r="I143" s="190">
        <f t="shared" si="28"/>
        <v>0</v>
      </c>
      <c r="J143" s="190">
        <f t="shared" si="23"/>
        <v>0</v>
      </c>
      <c r="K143" s="190">
        <f t="shared" si="28"/>
        <v>0</v>
      </c>
      <c r="L143" s="190">
        <f t="shared" si="28"/>
        <v>0</v>
      </c>
      <c r="M143" s="190">
        <f t="shared" si="28"/>
        <v>0</v>
      </c>
      <c r="N143" s="190">
        <f t="shared" si="28"/>
        <v>0</v>
      </c>
      <c r="O143" s="190">
        <f t="shared" si="28"/>
        <v>0</v>
      </c>
      <c r="P143" s="190">
        <f t="shared" si="21"/>
        <v>20000</v>
      </c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75"/>
      <c r="DN143" s="175"/>
      <c r="DO143" s="175"/>
      <c r="DP143" s="175"/>
      <c r="DQ143" s="175"/>
      <c r="DR143" s="175"/>
      <c r="DS143" s="175"/>
      <c r="DT143" s="175"/>
      <c r="DU143" s="175"/>
      <c r="DV143" s="175"/>
      <c r="DW143" s="175"/>
      <c r="DX143" s="175"/>
      <c r="DY143" s="175"/>
      <c r="DZ143" s="175"/>
      <c r="EA143" s="175"/>
      <c r="EB143" s="175"/>
      <c r="EC143" s="175"/>
      <c r="ED143" s="175"/>
      <c r="EE143" s="175"/>
      <c r="EF143" s="175"/>
      <c r="EG143" s="175"/>
    </row>
    <row r="144" spans="1:16" s="175" customFormat="1" ht="37.5" customHeight="1">
      <c r="A144" s="192" t="s">
        <v>69</v>
      </c>
      <c r="B144" s="193" t="s">
        <v>255</v>
      </c>
      <c r="C144" s="193" t="s">
        <v>255</v>
      </c>
      <c r="D144" s="208" t="s">
        <v>256</v>
      </c>
      <c r="E144" s="190">
        <f t="shared" si="22"/>
        <v>20000</v>
      </c>
      <c r="F144" s="195">
        <v>20000</v>
      </c>
      <c r="G144" s="195"/>
      <c r="H144" s="195"/>
      <c r="I144" s="195"/>
      <c r="J144" s="190">
        <f t="shared" si="23"/>
        <v>0</v>
      </c>
      <c r="K144" s="195"/>
      <c r="L144" s="195"/>
      <c r="M144" s="195"/>
      <c r="N144" s="195"/>
      <c r="O144" s="195"/>
      <c r="P144" s="190">
        <f t="shared" si="21"/>
        <v>20000</v>
      </c>
    </row>
    <row r="145" spans="1:137" s="191" customFormat="1" ht="27.75" customHeight="1" hidden="1">
      <c r="A145" s="187" t="s">
        <v>462</v>
      </c>
      <c r="B145" s="188" t="s">
        <v>463</v>
      </c>
      <c r="C145" s="188" t="s">
        <v>134</v>
      </c>
      <c r="D145" s="189" t="s">
        <v>464</v>
      </c>
      <c r="E145" s="190">
        <f t="shared" si="22"/>
        <v>0</v>
      </c>
      <c r="F145" s="190"/>
      <c r="G145" s="190"/>
      <c r="H145" s="190"/>
      <c r="I145" s="190"/>
      <c r="J145" s="190">
        <f t="shared" si="23"/>
        <v>0</v>
      </c>
      <c r="K145" s="190"/>
      <c r="L145" s="190"/>
      <c r="M145" s="190"/>
      <c r="N145" s="190"/>
      <c r="O145" s="190"/>
      <c r="P145" s="190">
        <f t="shared" si="21"/>
        <v>0</v>
      </c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  <c r="DN145" s="175"/>
      <c r="DO145" s="175"/>
      <c r="DP145" s="175"/>
      <c r="DQ145" s="175"/>
      <c r="DR145" s="175"/>
      <c r="DS145" s="175"/>
      <c r="DT145" s="175"/>
      <c r="DU145" s="175"/>
      <c r="DV145" s="175"/>
      <c r="DW145" s="175"/>
      <c r="DX145" s="175"/>
      <c r="DY145" s="175"/>
      <c r="DZ145" s="175"/>
      <c r="EA145" s="175"/>
      <c r="EB145" s="175"/>
      <c r="EC145" s="175"/>
      <c r="ED145" s="175"/>
      <c r="EE145" s="175"/>
      <c r="EF145" s="175"/>
      <c r="EG145" s="175"/>
    </row>
    <row r="146" spans="1:137" s="191" customFormat="1" ht="50.25" customHeight="1" hidden="1">
      <c r="A146" s="187"/>
      <c r="B146" s="188" t="s">
        <v>465</v>
      </c>
      <c r="C146" s="188"/>
      <c r="D146" s="189" t="s">
        <v>466</v>
      </c>
      <c r="E146" s="190">
        <f t="shared" si="22"/>
        <v>0</v>
      </c>
      <c r="F146" s="190">
        <f aca="true" t="shared" si="29" ref="F146:O146">F147</f>
        <v>0</v>
      </c>
      <c r="G146" s="190">
        <f t="shared" si="29"/>
        <v>0</v>
      </c>
      <c r="H146" s="190">
        <f t="shared" si="29"/>
        <v>0</v>
      </c>
      <c r="I146" s="190">
        <f t="shared" si="29"/>
        <v>0</v>
      </c>
      <c r="J146" s="190">
        <f t="shared" si="23"/>
        <v>0</v>
      </c>
      <c r="K146" s="190">
        <f t="shared" si="29"/>
        <v>0</v>
      </c>
      <c r="L146" s="190">
        <f t="shared" si="29"/>
        <v>0</v>
      </c>
      <c r="M146" s="190">
        <f t="shared" si="29"/>
        <v>0</v>
      </c>
      <c r="N146" s="190">
        <f t="shared" si="29"/>
        <v>0</v>
      </c>
      <c r="O146" s="190">
        <f t="shared" si="29"/>
        <v>0</v>
      </c>
      <c r="P146" s="190">
        <f t="shared" si="21"/>
        <v>0</v>
      </c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</row>
    <row r="147" spans="1:16" s="175" customFormat="1" ht="27" customHeight="1" hidden="1">
      <c r="A147" s="192" t="s">
        <v>467</v>
      </c>
      <c r="B147" s="193" t="s">
        <v>468</v>
      </c>
      <c r="C147" s="193" t="s">
        <v>469</v>
      </c>
      <c r="D147" s="208" t="s">
        <v>470</v>
      </c>
      <c r="E147" s="190">
        <f t="shared" si="22"/>
        <v>0</v>
      </c>
      <c r="F147" s="195"/>
      <c r="G147" s="195"/>
      <c r="H147" s="195"/>
      <c r="I147" s="195"/>
      <c r="J147" s="190">
        <f t="shared" si="23"/>
        <v>0</v>
      </c>
      <c r="K147" s="195"/>
      <c r="L147" s="195"/>
      <c r="M147" s="195"/>
      <c r="N147" s="195"/>
      <c r="O147" s="195"/>
      <c r="P147" s="190">
        <f t="shared" si="21"/>
        <v>0</v>
      </c>
    </row>
    <row r="148" spans="1:137" s="191" customFormat="1" ht="63" customHeight="1" hidden="1">
      <c r="A148" s="187"/>
      <c r="B148" s="188" t="s">
        <v>471</v>
      </c>
      <c r="C148" s="188"/>
      <c r="D148" s="189" t="s">
        <v>472</v>
      </c>
      <c r="E148" s="190">
        <f t="shared" si="22"/>
        <v>0</v>
      </c>
      <c r="F148" s="190">
        <f aca="true" t="shared" si="30" ref="F148:O148">F149</f>
        <v>0</v>
      </c>
      <c r="G148" s="190">
        <f t="shared" si="30"/>
        <v>0</v>
      </c>
      <c r="H148" s="190">
        <f t="shared" si="30"/>
        <v>0</v>
      </c>
      <c r="I148" s="190">
        <f t="shared" si="30"/>
        <v>0</v>
      </c>
      <c r="J148" s="190">
        <f t="shared" si="23"/>
        <v>0</v>
      </c>
      <c r="K148" s="190">
        <f t="shared" si="30"/>
        <v>0</v>
      </c>
      <c r="L148" s="190">
        <f t="shared" si="30"/>
        <v>0</v>
      </c>
      <c r="M148" s="190">
        <f t="shared" si="30"/>
        <v>0</v>
      </c>
      <c r="N148" s="190">
        <f t="shared" si="30"/>
        <v>0</v>
      </c>
      <c r="O148" s="190">
        <f t="shared" si="30"/>
        <v>0</v>
      </c>
      <c r="P148" s="190">
        <f t="shared" si="21"/>
        <v>0</v>
      </c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</row>
    <row r="149" spans="1:16" s="175" customFormat="1" ht="49.5" customHeight="1" hidden="1">
      <c r="A149" s="192" t="s">
        <v>473</v>
      </c>
      <c r="B149" s="193" t="s">
        <v>474</v>
      </c>
      <c r="C149" s="193" t="s">
        <v>133</v>
      </c>
      <c r="D149" s="208" t="s">
        <v>90</v>
      </c>
      <c r="E149" s="190">
        <f t="shared" si="22"/>
        <v>0</v>
      </c>
      <c r="F149" s="195"/>
      <c r="G149" s="195"/>
      <c r="H149" s="195"/>
      <c r="I149" s="195"/>
      <c r="J149" s="190">
        <f t="shared" si="23"/>
        <v>0</v>
      </c>
      <c r="K149" s="195"/>
      <c r="L149" s="195"/>
      <c r="M149" s="195"/>
      <c r="N149" s="195"/>
      <c r="O149" s="195"/>
      <c r="P149" s="190">
        <f t="shared" si="21"/>
        <v>0</v>
      </c>
    </row>
    <row r="150" spans="1:137" s="191" customFormat="1" ht="35.25" customHeight="1" hidden="1">
      <c r="A150" s="187"/>
      <c r="B150" s="188" t="s">
        <v>475</v>
      </c>
      <c r="C150" s="188"/>
      <c r="D150" s="189" t="s">
        <v>476</v>
      </c>
      <c r="E150" s="190">
        <f t="shared" si="22"/>
        <v>0</v>
      </c>
      <c r="F150" s="190">
        <f aca="true" t="shared" si="31" ref="F150:O150">F151</f>
        <v>0</v>
      </c>
      <c r="G150" s="190">
        <f t="shared" si="31"/>
        <v>0</v>
      </c>
      <c r="H150" s="190">
        <f t="shared" si="31"/>
        <v>0</v>
      </c>
      <c r="I150" s="190">
        <f t="shared" si="31"/>
        <v>0</v>
      </c>
      <c r="J150" s="190">
        <f t="shared" si="23"/>
        <v>0</v>
      </c>
      <c r="K150" s="190">
        <f t="shared" si="31"/>
        <v>0</v>
      </c>
      <c r="L150" s="190">
        <f t="shared" si="31"/>
        <v>0</v>
      </c>
      <c r="M150" s="190">
        <f t="shared" si="31"/>
        <v>0</v>
      </c>
      <c r="N150" s="190">
        <f t="shared" si="31"/>
        <v>0</v>
      </c>
      <c r="O150" s="190">
        <f t="shared" si="31"/>
        <v>0</v>
      </c>
      <c r="P150" s="190">
        <f t="shared" si="21"/>
        <v>0</v>
      </c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5"/>
      <c r="EE150" s="175"/>
      <c r="EF150" s="175"/>
      <c r="EG150" s="175"/>
    </row>
    <row r="151" spans="1:16" s="175" customFormat="1" ht="75.75" customHeight="1" hidden="1">
      <c r="A151" s="192" t="s">
        <v>477</v>
      </c>
      <c r="B151" s="193" t="s">
        <v>478</v>
      </c>
      <c r="C151" s="193" t="s">
        <v>133</v>
      </c>
      <c r="D151" s="208" t="s">
        <v>479</v>
      </c>
      <c r="E151" s="190">
        <f t="shared" si="22"/>
        <v>0</v>
      </c>
      <c r="F151" s="195"/>
      <c r="G151" s="195"/>
      <c r="H151" s="195"/>
      <c r="I151" s="195"/>
      <c r="J151" s="190">
        <f t="shared" si="23"/>
        <v>0</v>
      </c>
      <c r="K151" s="195"/>
      <c r="L151" s="195"/>
      <c r="M151" s="195"/>
      <c r="N151" s="195"/>
      <c r="O151" s="195"/>
      <c r="P151" s="190">
        <f t="shared" si="21"/>
        <v>0</v>
      </c>
    </row>
    <row r="152" spans="1:137" s="191" customFormat="1" ht="49.5" customHeight="1" hidden="1">
      <c r="A152" s="187"/>
      <c r="B152" s="188" t="s">
        <v>480</v>
      </c>
      <c r="C152" s="188"/>
      <c r="D152" s="189" t="s">
        <v>481</v>
      </c>
      <c r="E152" s="190">
        <f t="shared" si="22"/>
        <v>0</v>
      </c>
      <c r="F152" s="190">
        <f aca="true" t="shared" si="32" ref="F152:O152">F153</f>
        <v>0</v>
      </c>
      <c r="G152" s="190">
        <f t="shared" si="32"/>
        <v>0</v>
      </c>
      <c r="H152" s="190">
        <f t="shared" si="32"/>
        <v>0</v>
      </c>
      <c r="I152" s="190">
        <f t="shared" si="32"/>
        <v>0</v>
      </c>
      <c r="J152" s="190">
        <f t="shared" si="23"/>
        <v>0</v>
      </c>
      <c r="K152" s="190">
        <f t="shared" si="32"/>
        <v>0</v>
      </c>
      <c r="L152" s="190">
        <f t="shared" si="32"/>
        <v>0</v>
      </c>
      <c r="M152" s="190">
        <f t="shared" si="32"/>
        <v>0</v>
      </c>
      <c r="N152" s="190">
        <f t="shared" si="32"/>
        <v>0</v>
      </c>
      <c r="O152" s="190">
        <f t="shared" si="32"/>
        <v>0</v>
      </c>
      <c r="P152" s="190">
        <f t="shared" si="21"/>
        <v>0</v>
      </c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5"/>
      <c r="DR152" s="175"/>
      <c r="DS152" s="175"/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5"/>
      <c r="ED152" s="175"/>
      <c r="EE152" s="175"/>
      <c r="EF152" s="175"/>
      <c r="EG152" s="175"/>
    </row>
    <row r="153" spans="1:16" s="175" customFormat="1" ht="22.5" customHeight="1" hidden="1">
      <c r="A153" s="192" t="s">
        <v>482</v>
      </c>
      <c r="B153" s="193" t="s">
        <v>483</v>
      </c>
      <c r="C153" s="193" t="s">
        <v>133</v>
      </c>
      <c r="D153" s="208" t="s">
        <v>484</v>
      </c>
      <c r="E153" s="190">
        <f t="shared" si="22"/>
        <v>0</v>
      </c>
      <c r="F153" s="195"/>
      <c r="G153" s="195"/>
      <c r="H153" s="195"/>
      <c r="I153" s="195"/>
      <c r="J153" s="190">
        <f t="shared" si="23"/>
        <v>0</v>
      </c>
      <c r="K153" s="195"/>
      <c r="L153" s="195"/>
      <c r="M153" s="195"/>
      <c r="N153" s="195"/>
      <c r="O153" s="195"/>
      <c r="P153" s="190">
        <f t="shared" si="21"/>
        <v>0</v>
      </c>
    </row>
    <row r="154" spans="1:137" s="191" customFormat="1" ht="25.5">
      <c r="A154" s="187"/>
      <c r="B154" s="188" t="s">
        <v>485</v>
      </c>
      <c r="C154" s="188"/>
      <c r="D154" s="189" t="s">
        <v>486</v>
      </c>
      <c r="E154" s="190">
        <f t="shared" si="22"/>
        <v>0</v>
      </c>
      <c r="F154" s="190">
        <f aca="true" t="shared" si="33" ref="F154:O154">F155</f>
        <v>0</v>
      </c>
      <c r="G154" s="190">
        <f t="shared" si="33"/>
        <v>0</v>
      </c>
      <c r="H154" s="190">
        <f t="shared" si="33"/>
        <v>0</v>
      </c>
      <c r="I154" s="190">
        <f t="shared" si="33"/>
        <v>0</v>
      </c>
      <c r="J154" s="190">
        <f t="shared" si="23"/>
        <v>49000</v>
      </c>
      <c r="K154" s="190">
        <f t="shared" si="33"/>
        <v>49000</v>
      </c>
      <c r="L154" s="190">
        <f t="shared" si="33"/>
        <v>0</v>
      </c>
      <c r="M154" s="190">
        <f t="shared" si="33"/>
        <v>0</v>
      </c>
      <c r="N154" s="190">
        <f t="shared" si="33"/>
        <v>0</v>
      </c>
      <c r="O154" s="190">
        <f t="shared" si="33"/>
        <v>0</v>
      </c>
      <c r="P154" s="190">
        <f t="shared" si="21"/>
        <v>49000</v>
      </c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5"/>
      <c r="EE154" s="175"/>
      <c r="EF154" s="175"/>
      <c r="EG154" s="175"/>
    </row>
    <row r="155" spans="1:16" s="175" customFormat="1" ht="27" customHeight="1">
      <c r="A155" s="192" t="s">
        <v>487</v>
      </c>
      <c r="B155" s="193" t="s">
        <v>488</v>
      </c>
      <c r="C155" s="193" t="s">
        <v>488</v>
      </c>
      <c r="D155" s="208" t="s">
        <v>489</v>
      </c>
      <c r="E155" s="190">
        <f t="shared" si="22"/>
        <v>0</v>
      </c>
      <c r="F155" s="195"/>
      <c r="G155" s="195"/>
      <c r="H155" s="195"/>
      <c r="I155" s="195"/>
      <c r="J155" s="190">
        <f t="shared" si="23"/>
        <v>49000</v>
      </c>
      <c r="K155" s="195">
        <v>49000</v>
      </c>
      <c r="L155" s="195"/>
      <c r="M155" s="195"/>
      <c r="N155" s="195"/>
      <c r="O155" s="195"/>
      <c r="P155" s="190">
        <f t="shared" si="21"/>
        <v>49000</v>
      </c>
    </row>
    <row r="156" spans="1:137" s="186" customFormat="1" ht="36" customHeight="1">
      <c r="A156" s="182"/>
      <c r="B156" s="183"/>
      <c r="C156" s="183"/>
      <c r="D156" s="184" t="s">
        <v>490</v>
      </c>
      <c r="E156" s="190">
        <f t="shared" si="22"/>
        <v>63346700</v>
      </c>
      <c r="F156" s="185">
        <f>F157+F159+F168+F171+F175</f>
        <v>63346700</v>
      </c>
      <c r="G156" s="185">
        <f aca="true" t="shared" si="34" ref="G156:O156">G157+G159+G168+G171+G175</f>
        <v>45086000</v>
      </c>
      <c r="H156" s="185">
        <f t="shared" si="34"/>
        <v>4363900</v>
      </c>
      <c r="I156" s="185">
        <f t="shared" si="34"/>
        <v>0</v>
      </c>
      <c r="J156" s="185">
        <f t="shared" si="34"/>
        <v>4164345</v>
      </c>
      <c r="K156" s="185">
        <f t="shared" si="34"/>
        <v>1020345</v>
      </c>
      <c r="L156" s="185">
        <f t="shared" si="34"/>
        <v>0</v>
      </c>
      <c r="M156" s="185">
        <f t="shared" si="34"/>
        <v>0</v>
      </c>
      <c r="N156" s="185">
        <f t="shared" si="34"/>
        <v>3144000</v>
      </c>
      <c r="O156" s="185">
        <f t="shared" si="34"/>
        <v>3144000</v>
      </c>
      <c r="P156" s="190">
        <f t="shared" si="21"/>
        <v>67511045</v>
      </c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</row>
    <row r="157" spans="1:137" s="191" customFormat="1" ht="27" customHeight="1">
      <c r="A157" s="187"/>
      <c r="B157" s="188" t="s">
        <v>491</v>
      </c>
      <c r="C157" s="188"/>
      <c r="D157" s="189" t="s">
        <v>129</v>
      </c>
      <c r="E157" s="190">
        <f t="shared" si="22"/>
        <v>609400</v>
      </c>
      <c r="F157" s="190">
        <f aca="true" t="shared" si="35" ref="F157:O157">F158</f>
        <v>609400</v>
      </c>
      <c r="G157" s="190">
        <f t="shared" si="35"/>
        <v>393000</v>
      </c>
      <c r="H157" s="190">
        <f t="shared" si="35"/>
        <v>0</v>
      </c>
      <c r="I157" s="190">
        <f t="shared" si="35"/>
        <v>0</v>
      </c>
      <c r="J157" s="190">
        <f t="shared" si="23"/>
        <v>0</v>
      </c>
      <c r="K157" s="190">
        <f t="shared" si="35"/>
        <v>0</v>
      </c>
      <c r="L157" s="190">
        <f t="shared" si="35"/>
        <v>0</v>
      </c>
      <c r="M157" s="190">
        <f t="shared" si="35"/>
        <v>0</v>
      </c>
      <c r="N157" s="190">
        <f t="shared" si="35"/>
        <v>0</v>
      </c>
      <c r="O157" s="190">
        <f t="shared" si="35"/>
        <v>0</v>
      </c>
      <c r="P157" s="190">
        <f t="shared" si="21"/>
        <v>609400</v>
      </c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  <c r="DT157" s="175"/>
      <c r="DU157" s="175"/>
      <c r="DV157" s="175"/>
      <c r="DW157" s="175"/>
      <c r="DX157" s="175"/>
      <c r="DY157" s="175"/>
      <c r="DZ157" s="175"/>
      <c r="EA157" s="175"/>
      <c r="EB157" s="175"/>
      <c r="EC157" s="175"/>
      <c r="ED157" s="175"/>
      <c r="EE157" s="175"/>
      <c r="EF157" s="175"/>
      <c r="EG157" s="175"/>
    </row>
    <row r="158" spans="1:16" s="175" customFormat="1" ht="51.75" customHeight="1">
      <c r="A158" s="192" t="s">
        <v>492</v>
      </c>
      <c r="B158" s="193" t="s">
        <v>469</v>
      </c>
      <c r="C158" s="193" t="s">
        <v>493</v>
      </c>
      <c r="D158" s="208" t="s">
        <v>494</v>
      </c>
      <c r="E158" s="190">
        <f t="shared" si="22"/>
        <v>609400</v>
      </c>
      <c r="F158" s="195">
        <v>609400</v>
      </c>
      <c r="G158" s="195">
        <v>393000</v>
      </c>
      <c r="H158" s="195"/>
      <c r="I158" s="195"/>
      <c r="J158" s="190">
        <f t="shared" si="23"/>
        <v>0</v>
      </c>
      <c r="K158" s="195"/>
      <c r="L158" s="195"/>
      <c r="M158" s="195"/>
      <c r="N158" s="195"/>
      <c r="O158" s="195"/>
      <c r="P158" s="190">
        <f t="shared" si="21"/>
        <v>609400</v>
      </c>
    </row>
    <row r="159" spans="1:137" s="191" customFormat="1" ht="27" customHeight="1">
      <c r="A159" s="187"/>
      <c r="B159" s="188" t="s">
        <v>495</v>
      </c>
      <c r="C159" s="188"/>
      <c r="D159" s="189" t="s">
        <v>263</v>
      </c>
      <c r="E159" s="190">
        <f t="shared" si="22"/>
        <v>60902300</v>
      </c>
      <c r="F159" s="190">
        <f aca="true" t="shared" si="36" ref="F159:O159">F160+F161+F165+F166+F167</f>
        <v>60902300</v>
      </c>
      <c r="G159" s="190">
        <f t="shared" si="36"/>
        <v>43505000</v>
      </c>
      <c r="H159" s="190">
        <f t="shared" si="36"/>
        <v>4173900</v>
      </c>
      <c r="I159" s="190">
        <f t="shared" si="36"/>
        <v>0</v>
      </c>
      <c r="J159" s="190">
        <f t="shared" si="36"/>
        <v>2564345</v>
      </c>
      <c r="K159" s="190">
        <f t="shared" si="36"/>
        <v>1020345</v>
      </c>
      <c r="L159" s="190">
        <f t="shared" si="36"/>
        <v>0</v>
      </c>
      <c r="M159" s="190">
        <f t="shared" si="36"/>
        <v>0</v>
      </c>
      <c r="N159" s="190">
        <f t="shared" si="36"/>
        <v>1544000</v>
      </c>
      <c r="O159" s="190">
        <f t="shared" si="36"/>
        <v>1544000</v>
      </c>
      <c r="P159" s="190">
        <f t="shared" si="21"/>
        <v>63466645</v>
      </c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  <c r="DN159" s="175"/>
      <c r="DO159" s="175"/>
      <c r="DP159" s="175"/>
      <c r="DQ159" s="175"/>
      <c r="DR159" s="175"/>
      <c r="DS159" s="175"/>
      <c r="DT159" s="175"/>
      <c r="DU159" s="175"/>
      <c r="DV159" s="175"/>
      <c r="DW159" s="175"/>
      <c r="DX159" s="175"/>
      <c r="DY159" s="175"/>
      <c r="DZ159" s="175"/>
      <c r="EA159" s="175"/>
      <c r="EB159" s="175"/>
      <c r="EC159" s="175"/>
      <c r="ED159" s="175"/>
      <c r="EE159" s="175"/>
      <c r="EF159" s="175"/>
      <c r="EG159" s="175"/>
    </row>
    <row r="160" spans="1:16" s="175" customFormat="1" ht="21.75" customHeight="1">
      <c r="A160" s="192" t="s">
        <v>496</v>
      </c>
      <c r="B160" s="193" t="s">
        <v>265</v>
      </c>
      <c r="C160" s="193" t="s">
        <v>266</v>
      </c>
      <c r="D160" s="208" t="s">
        <v>104</v>
      </c>
      <c r="E160" s="190">
        <f t="shared" si="22"/>
        <v>8476600</v>
      </c>
      <c r="F160" s="195">
        <v>8476600</v>
      </c>
      <c r="G160" s="195">
        <v>5630000</v>
      </c>
      <c r="H160" s="195">
        <v>659600</v>
      </c>
      <c r="I160" s="195"/>
      <c r="J160" s="190">
        <f t="shared" si="23"/>
        <v>2151000</v>
      </c>
      <c r="K160" s="195">
        <v>607000</v>
      </c>
      <c r="L160" s="195"/>
      <c r="M160" s="195"/>
      <c r="N160" s="195">
        <v>1544000</v>
      </c>
      <c r="O160" s="195">
        <v>1544000</v>
      </c>
      <c r="P160" s="190">
        <f t="shared" si="21"/>
        <v>10627600</v>
      </c>
    </row>
    <row r="161" spans="1:16" s="175" customFormat="1" ht="63" customHeight="1">
      <c r="A161" s="193" t="s">
        <v>497</v>
      </c>
      <c r="B161" s="192" t="s">
        <v>268</v>
      </c>
      <c r="C161" s="192" t="s">
        <v>269</v>
      </c>
      <c r="D161" s="208" t="s">
        <v>270</v>
      </c>
      <c r="E161" s="190">
        <f t="shared" si="22"/>
        <v>47780200</v>
      </c>
      <c r="F161" s="195">
        <f>F162+F163+F164</f>
        <v>47780200</v>
      </c>
      <c r="G161" s="195">
        <f>G162+G163+G164</f>
        <v>34279000</v>
      </c>
      <c r="H161" s="195">
        <f>H162+H163+H164</f>
        <v>3420000</v>
      </c>
      <c r="I161" s="195">
        <f>I162+I163+I164</f>
        <v>0</v>
      </c>
      <c r="J161" s="190">
        <f t="shared" si="23"/>
        <v>413345</v>
      </c>
      <c r="K161" s="195">
        <f>K162+K163+K164</f>
        <v>413345</v>
      </c>
      <c r="L161" s="195">
        <f>L162+L163+L164</f>
        <v>0</v>
      </c>
      <c r="M161" s="195">
        <f>M162+M163+M164</f>
        <v>0</v>
      </c>
      <c r="N161" s="195">
        <f>N162+N163+N164</f>
        <v>0</v>
      </c>
      <c r="O161" s="195">
        <f>O162+O163+O164</f>
        <v>0</v>
      </c>
      <c r="P161" s="190">
        <f t="shared" si="21"/>
        <v>48193545</v>
      </c>
    </row>
    <row r="162" spans="1:16" s="175" customFormat="1" ht="21" customHeight="1">
      <c r="A162" s="192"/>
      <c r="B162" s="193"/>
      <c r="C162" s="193"/>
      <c r="D162" s="225" t="s">
        <v>271</v>
      </c>
      <c r="E162" s="190">
        <f t="shared" si="22"/>
        <v>36690200</v>
      </c>
      <c r="F162" s="195">
        <v>36690200</v>
      </c>
      <c r="G162" s="195">
        <v>30074000</v>
      </c>
      <c r="H162" s="195"/>
      <c r="I162" s="195"/>
      <c r="J162" s="190">
        <f t="shared" si="23"/>
        <v>0</v>
      </c>
      <c r="K162" s="195"/>
      <c r="L162" s="195"/>
      <c r="M162" s="195"/>
      <c r="N162" s="195"/>
      <c r="O162" s="195"/>
      <c r="P162" s="190">
        <f t="shared" si="21"/>
        <v>36690200</v>
      </c>
    </row>
    <row r="163" spans="1:16" s="175" customFormat="1" ht="36.75" customHeight="1" hidden="1">
      <c r="A163" s="192"/>
      <c r="B163" s="193"/>
      <c r="C163" s="193"/>
      <c r="D163" s="225" t="s">
        <v>272</v>
      </c>
      <c r="E163" s="190">
        <f t="shared" si="22"/>
        <v>0</v>
      </c>
      <c r="F163" s="195"/>
      <c r="G163" s="195"/>
      <c r="H163" s="195"/>
      <c r="I163" s="195"/>
      <c r="J163" s="190">
        <f t="shared" si="23"/>
        <v>0</v>
      </c>
      <c r="K163" s="195"/>
      <c r="L163" s="195"/>
      <c r="M163" s="195"/>
      <c r="N163" s="195"/>
      <c r="O163" s="195"/>
      <c r="P163" s="190">
        <f t="shared" si="21"/>
        <v>0</v>
      </c>
    </row>
    <row r="164" spans="1:16" s="175" customFormat="1" ht="21" customHeight="1">
      <c r="A164" s="192"/>
      <c r="B164" s="193"/>
      <c r="C164" s="193"/>
      <c r="D164" s="225" t="s">
        <v>273</v>
      </c>
      <c r="E164" s="190">
        <f t="shared" si="22"/>
        <v>11090000</v>
      </c>
      <c r="F164" s="195">
        <v>11090000</v>
      </c>
      <c r="G164" s="195">
        <v>4205000</v>
      </c>
      <c r="H164" s="195">
        <v>3420000</v>
      </c>
      <c r="I164" s="195"/>
      <c r="J164" s="190">
        <f t="shared" si="23"/>
        <v>413345</v>
      </c>
      <c r="K164" s="195">
        <v>413345</v>
      </c>
      <c r="L164" s="195"/>
      <c r="M164" s="195"/>
      <c r="N164" s="195"/>
      <c r="O164" s="195"/>
      <c r="P164" s="190">
        <f t="shared" si="21"/>
        <v>11503345</v>
      </c>
    </row>
    <row r="165" spans="1:16" s="175" customFormat="1" ht="38.25" customHeight="1">
      <c r="A165" s="193" t="s">
        <v>274</v>
      </c>
      <c r="B165" s="192" t="s">
        <v>139</v>
      </c>
      <c r="C165" s="192" t="s">
        <v>275</v>
      </c>
      <c r="D165" s="208" t="s">
        <v>276</v>
      </c>
      <c r="E165" s="190">
        <f t="shared" si="22"/>
        <v>2071300</v>
      </c>
      <c r="F165" s="195">
        <v>2071300</v>
      </c>
      <c r="G165" s="195">
        <v>1623000</v>
      </c>
      <c r="H165" s="195">
        <v>57000</v>
      </c>
      <c r="I165" s="195"/>
      <c r="J165" s="190">
        <f t="shared" si="23"/>
        <v>0</v>
      </c>
      <c r="K165" s="195"/>
      <c r="L165" s="195"/>
      <c r="M165" s="195"/>
      <c r="N165" s="195"/>
      <c r="O165" s="195"/>
      <c r="P165" s="190">
        <f t="shared" si="21"/>
        <v>2071300</v>
      </c>
    </row>
    <row r="166" spans="1:16" s="175" customFormat="1" ht="28.5" customHeight="1">
      <c r="A166" s="193" t="s">
        <v>498</v>
      </c>
      <c r="B166" s="192" t="s">
        <v>278</v>
      </c>
      <c r="C166" s="192" t="s">
        <v>279</v>
      </c>
      <c r="D166" s="208" t="s">
        <v>280</v>
      </c>
      <c r="E166" s="190">
        <f t="shared" si="22"/>
        <v>695200</v>
      </c>
      <c r="F166" s="195">
        <v>695200</v>
      </c>
      <c r="G166" s="195">
        <v>525000</v>
      </c>
      <c r="H166" s="195"/>
      <c r="I166" s="195"/>
      <c r="J166" s="190">
        <f t="shared" si="23"/>
        <v>0</v>
      </c>
      <c r="K166" s="195"/>
      <c r="L166" s="195"/>
      <c r="M166" s="195"/>
      <c r="N166" s="195"/>
      <c r="O166" s="195"/>
      <c r="P166" s="190">
        <f t="shared" si="21"/>
        <v>695200</v>
      </c>
    </row>
    <row r="167" spans="1:16" s="175" customFormat="1" ht="38.25" customHeight="1">
      <c r="A167" s="193" t="s">
        <v>499</v>
      </c>
      <c r="B167" s="192" t="s">
        <v>282</v>
      </c>
      <c r="C167" s="192" t="s">
        <v>279</v>
      </c>
      <c r="D167" s="208" t="s">
        <v>283</v>
      </c>
      <c r="E167" s="190">
        <f t="shared" si="22"/>
        <v>1879000</v>
      </c>
      <c r="F167" s="195">
        <v>1879000</v>
      </c>
      <c r="G167" s="195">
        <v>1448000</v>
      </c>
      <c r="H167" s="195">
        <v>37300</v>
      </c>
      <c r="I167" s="195"/>
      <c r="J167" s="190">
        <f t="shared" si="23"/>
        <v>0</v>
      </c>
      <c r="K167" s="195"/>
      <c r="L167" s="195"/>
      <c r="M167" s="195"/>
      <c r="N167" s="195"/>
      <c r="O167" s="195"/>
      <c r="P167" s="190">
        <f t="shared" si="21"/>
        <v>1879000</v>
      </c>
    </row>
    <row r="168" spans="1:137" s="191" customFormat="1" ht="38.25" customHeight="1">
      <c r="A168" s="188"/>
      <c r="B168" s="188" t="s">
        <v>290</v>
      </c>
      <c r="C168" s="188"/>
      <c r="D168" s="189" t="s">
        <v>291</v>
      </c>
      <c r="E168" s="190">
        <f t="shared" si="22"/>
        <v>100000</v>
      </c>
      <c r="F168" s="190">
        <f>F169+F170</f>
        <v>100000</v>
      </c>
      <c r="G168" s="190">
        <f>G169+G170</f>
        <v>0</v>
      </c>
      <c r="H168" s="190">
        <f>H169+H170</f>
        <v>0</v>
      </c>
      <c r="I168" s="190">
        <f>I169+I170</f>
        <v>0</v>
      </c>
      <c r="J168" s="190">
        <f t="shared" si="23"/>
        <v>0</v>
      </c>
      <c r="K168" s="190">
        <f>K169+K170</f>
        <v>0</v>
      </c>
      <c r="L168" s="190">
        <f>L169+L170</f>
        <v>0</v>
      </c>
      <c r="M168" s="190">
        <f>M169+M170</f>
        <v>0</v>
      </c>
      <c r="N168" s="190">
        <f>N169+N170</f>
        <v>0</v>
      </c>
      <c r="O168" s="190">
        <f>O169+O170</f>
        <v>0</v>
      </c>
      <c r="P168" s="190">
        <f t="shared" si="21"/>
        <v>100000</v>
      </c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</row>
    <row r="169" spans="1:16" s="175" customFormat="1" ht="69.75" customHeight="1">
      <c r="A169" s="193" t="s">
        <v>500</v>
      </c>
      <c r="B169" s="192" t="s">
        <v>501</v>
      </c>
      <c r="C169" s="192" t="s">
        <v>198</v>
      </c>
      <c r="D169" s="208" t="s">
        <v>502</v>
      </c>
      <c r="E169" s="190">
        <f t="shared" si="22"/>
        <v>100000</v>
      </c>
      <c r="F169" s="195">
        <v>100000</v>
      </c>
      <c r="G169" s="195"/>
      <c r="H169" s="195"/>
      <c r="I169" s="195"/>
      <c r="J169" s="190">
        <f t="shared" si="23"/>
        <v>0</v>
      </c>
      <c r="K169" s="195"/>
      <c r="L169" s="195"/>
      <c r="M169" s="195"/>
      <c r="N169" s="195"/>
      <c r="O169" s="195"/>
      <c r="P169" s="190">
        <f t="shared" si="21"/>
        <v>100000</v>
      </c>
    </row>
    <row r="170" spans="1:16" s="175" customFormat="1" ht="171.75" customHeight="1" hidden="1">
      <c r="A170" s="193" t="s">
        <v>386</v>
      </c>
      <c r="B170" s="200" t="s">
        <v>387</v>
      </c>
      <c r="C170" s="200" t="s">
        <v>198</v>
      </c>
      <c r="D170" s="208" t="s">
        <v>388</v>
      </c>
      <c r="E170" s="190">
        <f t="shared" si="22"/>
        <v>0</v>
      </c>
      <c r="F170" s="195"/>
      <c r="G170" s="195"/>
      <c r="H170" s="195"/>
      <c r="I170" s="195"/>
      <c r="J170" s="190">
        <f t="shared" si="23"/>
        <v>0</v>
      </c>
      <c r="K170" s="195"/>
      <c r="L170" s="195"/>
      <c r="M170" s="195"/>
      <c r="N170" s="195"/>
      <c r="O170" s="195"/>
      <c r="P170" s="190">
        <f t="shared" si="21"/>
        <v>0</v>
      </c>
    </row>
    <row r="171" spans="1:137" s="191" customFormat="1" ht="27.75" customHeight="1">
      <c r="A171" s="188"/>
      <c r="B171" s="188" t="s">
        <v>414</v>
      </c>
      <c r="C171" s="187"/>
      <c r="D171" s="189" t="s">
        <v>415</v>
      </c>
      <c r="E171" s="190">
        <f t="shared" si="22"/>
        <v>1735000</v>
      </c>
      <c r="F171" s="190">
        <f>F172</f>
        <v>1735000</v>
      </c>
      <c r="G171" s="190">
        <f>G172</f>
        <v>1188000</v>
      </c>
      <c r="H171" s="190">
        <f>H172</f>
        <v>190000</v>
      </c>
      <c r="I171" s="190">
        <f>I172</f>
        <v>0</v>
      </c>
      <c r="J171" s="190">
        <f t="shared" si="23"/>
        <v>0</v>
      </c>
      <c r="K171" s="190">
        <f>K172</f>
        <v>0</v>
      </c>
      <c r="L171" s="190">
        <f>L172</f>
        <v>0</v>
      </c>
      <c r="M171" s="190">
        <f>M172</f>
        <v>0</v>
      </c>
      <c r="N171" s="190">
        <f>N172</f>
        <v>0</v>
      </c>
      <c r="O171" s="190">
        <f>O172</f>
        <v>0</v>
      </c>
      <c r="P171" s="190">
        <f t="shared" si="21"/>
        <v>1735000</v>
      </c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DI171" s="175"/>
      <c r="DJ171" s="175"/>
      <c r="DK171" s="175"/>
      <c r="DL171" s="175"/>
      <c r="DM171" s="175"/>
      <c r="DN171" s="175"/>
      <c r="DO171" s="175"/>
      <c r="DP171" s="175"/>
      <c r="DQ171" s="175"/>
      <c r="DR171" s="175"/>
      <c r="DS171" s="175"/>
      <c r="DT171" s="175"/>
      <c r="DU171" s="175"/>
      <c r="DV171" s="175"/>
      <c r="DW171" s="175"/>
      <c r="DX171" s="175"/>
      <c r="DY171" s="175"/>
      <c r="DZ171" s="175"/>
      <c r="EA171" s="175"/>
      <c r="EB171" s="175"/>
      <c r="EC171" s="175"/>
      <c r="ED171" s="175"/>
      <c r="EE171" s="175"/>
      <c r="EF171" s="175"/>
      <c r="EG171" s="175"/>
    </row>
    <row r="172" spans="1:16" s="175" customFormat="1" ht="26.25" customHeight="1">
      <c r="A172" s="193" t="s">
        <v>503</v>
      </c>
      <c r="B172" s="192" t="s">
        <v>229</v>
      </c>
      <c r="C172" s="192"/>
      <c r="D172" s="208" t="s">
        <v>230</v>
      </c>
      <c r="E172" s="190">
        <f t="shared" si="22"/>
        <v>1735000</v>
      </c>
      <c r="F172" s="195">
        <f>F173+F174</f>
        <v>1735000</v>
      </c>
      <c r="G172" s="195">
        <f>G173+G174</f>
        <v>1188000</v>
      </c>
      <c r="H172" s="195">
        <f>H173+H174</f>
        <v>190000</v>
      </c>
      <c r="I172" s="195">
        <f>I173+I174</f>
        <v>0</v>
      </c>
      <c r="J172" s="190">
        <f t="shared" si="23"/>
        <v>0</v>
      </c>
      <c r="K172" s="195">
        <f>K173+K174</f>
        <v>0</v>
      </c>
      <c r="L172" s="195">
        <f>L173+L174</f>
        <v>0</v>
      </c>
      <c r="M172" s="195">
        <f>M173+M174</f>
        <v>0</v>
      </c>
      <c r="N172" s="195">
        <f>N173+N174</f>
        <v>0</v>
      </c>
      <c r="O172" s="195">
        <f>O173+O174</f>
        <v>0</v>
      </c>
      <c r="P172" s="190">
        <f t="shared" si="21"/>
        <v>1735000</v>
      </c>
    </row>
    <row r="173" spans="1:16" s="175" customFormat="1" ht="38.25" customHeight="1">
      <c r="A173" s="193" t="s">
        <v>504</v>
      </c>
      <c r="B173" s="192" t="s">
        <v>232</v>
      </c>
      <c r="C173" s="192" t="s">
        <v>233</v>
      </c>
      <c r="D173" s="208" t="s">
        <v>234</v>
      </c>
      <c r="E173" s="190">
        <f t="shared" si="22"/>
        <v>60000</v>
      </c>
      <c r="F173" s="195">
        <v>60000</v>
      </c>
      <c r="G173" s="195"/>
      <c r="H173" s="195"/>
      <c r="I173" s="195"/>
      <c r="J173" s="190">
        <f t="shared" si="23"/>
        <v>0</v>
      </c>
      <c r="K173" s="195"/>
      <c r="L173" s="195"/>
      <c r="M173" s="195"/>
      <c r="N173" s="195"/>
      <c r="O173" s="195"/>
      <c r="P173" s="190">
        <f t="shared" si="21"/>
        <v>60000</v>
      </c>
    </row>
    <row r="174" spans="1:16" s="175" customFormat="1" ht="38.25" customHeight="1">
      <c r="A174" s="193" t="s">
        <v>505</v>
      </c>
      <c r="B174" s="192" t="s">
        <v>506</v>
      </c>
      <c r="C174" s="192" t="s">
        <v>233</v>
      </c>
      <c r="D174" s="208" t="s">
        <v>507</v>
      </c>
      <c r="E174" s="190">
        <f t="shared" si="22"/>
        <v>1675000</v>
      </c>
      <c r="F174" s="195">
        <v>1675000</v>
      </c>
      <c r="G174" s="195">
        <v>1188000</v>
      </c>
      <c r="H174" s="195">
        <v>190000</v>
      </c>
      <c r="I174" s="195"/>
      <c r="J174" s="190">
        <f t="shared" si="23"/>
        <v>0</v>
      </c>
      <c r="K174" s="195"/>
      <c r="L174" s="195"/>
      <c r="M174" s="195"/>
      <c r="N174" s="195"/>
      <c r="O174" s="195"/>
      <c r="P174" s="190">
        <f t="shared" si="21"/>
        <v>1675000</v>
      </c>
    </row>
    <row r="175" spans="1:137" s="191" customFormat="1" ht="38.25" customHeight="1">
      <c r="A175" s="188"/>
      <c r="B175" s="188" t="s">
        <v>435</v>
      </c>
      <c r="C175" s="188"/>
      <c r="D175" s="189" t="s">
        <v>436</v>
      </c>
      <c r="E175" s="190">
        <f t="shared" si="22"/>
        <v>0</v>
      </c>
      <c r="F175" s="190">
        <f>F176+F177</f>
        <v>0</v>
      </c>
      <c r="G175" s="190">
        <f aca="true" t="shared" si="37" ref="G175:O175">G176+G177</f>
        <v>0</v>
      </c>
      <c r="H175" s="190">
        <f t="shared" si="37"/>
        <v>0</v>
      </c>
      <c r="I175" s="190">
        <f t="shared" si="37"/>
        <v>0</v>
      </c>
      <c r="J175" s="190">
        <f t="shared" si="23"/>
        <v>1600000</v>
      </c>
      <c r="K175" s="190">
        <f t="shared" si="37"/>
        <v>0</v>
      </c>
      <c r="L175" s="190">
        <f t="shared" si="37"/>
        <v>0</v>
      </c>
      <c r="M175" s="190">
        <f t="shared" si="37"/>
        <v>0</v>
      </c>
      <c r="N175" s="190">
        <f t="shared" si="37"/>
        <v>1600000</v>
      </c>
      <c r="O175" s="190">
        <f t="shared" si="37"/>
        <v>1600000</v>
      </c>
      <c r="P175" s="190">
        <f t="shared" si="21"/>
        <v>1600000</v>
      </c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  <c r="DN175" s="175"/>
      <c r="DO175" s="175"/>
      <c r="DP175" s="175"/>
      <c r="DQ175" s="175"/>
      <c r="DR175" s="175"/>
      <c r="DS175" s="175"/>
      <c r="DT175" s="175"/>
      <c r="DU175" s="175"/>
      <c r="DV175" s="175"/>
      <c r="DW175" s="175"/>
      <c r="DX175" s="175"/>
      <c r="DY175" s="175"/>
      <c r="DZ175" s="175"/>
      <c r="EA175" s="175"/>
      <c r="EB175" s="175"/>
      <c r="EC175" s="175"/>
      <c r="ED175" s="175"/>
      <c r="EE175" s="175"/>
      <c r="EF175" s="175"/>
      <c r="EG175" s="175"/>
    </row>
    <row r="176" spans="1:16" s="175" customFormat="1" ht="38.25" customHeight="1">
      <c r="A176" s="193"/>
      <c r="B176" s="192"/>
      <c r="C176" s="192"/>
      <c r="D176" s="214" t="s">
        <v>508</v>
      </c>
      <c r="E176" s="190">
        <f t="shared" si="22"/>
        <v>0</v>
      </c>
      <c r="F176" s="195"/>
      <c r="G176" s="195"/>
      <c r="H176" s="195"/>
      <c r="I176" s="195"/>
      <c r="J176" s="190">
        <f t="shared" si="23"/>
        <v>1600000</v>
      </c>
      <c r="K176" s="195"/>
      <c r="L176" s="195"/>
      <c r="M176" s="195"/>
      <c r="N176" s="195">
        <v>1600000</v>
      </c>
      <c r="O176" s="195">
        <v>1600000</v>
      </c>
      <c r="P176" s="190">
        <f t="shared" si="21"/>
        <v>1600000</v>
      </c>
    </row>
    <row r="177" spans="1:16" s="175" customFormat="1" ht="38.25" customHeight="1" hidden="1">
      <c r="A177" s="193"/>
      <c r="B177" s="192"/>
      <c r="C177" s="192"/>
      <c r="D177" s="214"/>
      <c r="E177" s="190">
        <f t="shared" si="22"/>
        <v>0</v>
      </c>
      <c r="F177" s="195"/>
      <c r="G177" s="195"/>
      <c r="H177" s="195"/>
      <c r="I177" s="195"/>
      <c r="J177" s="190">
        <f t="shared" si="23"/>
        <v>0</v>
      </c>
      <c r="K177" s="195"/>
      <c r="L177" s="195"/>
      <c r="M177" s="195"/>
      <c r="N177" s="195"/>
      <c r="O177" s="195"/>
      <c r="P177" s="190">
        <f t="shared" si="21"/>
        <v>0</v>
      </c>
    </row>
    <row r="178" spans="1:137" s="186" customFormat="1" ht="38.25" customHeight="1">
      <c r="A178" s="183" t="s">
        <v>509</v>
      </c>
      <c r="B178" s="182"/>
      <c r="C178" s="182"/>
      <c r="D178" s="184" t="s">
        <v>510</v>
      </c>
      <c r="E178" s="190">
        <f t="shared" si="22"/>
        <v>5566300</v>
      </c>
      <c r="F178" s="185">
        <f>F179+F181+F194</f>
        <v>5566300</v>
      </c>
      <c r="G178" s="185">
        <f>G179+G181+G194</f>
        <v>3556100</v>
      </c>
      <c r="H178" s="185">
        <f>H179+H181+H194</f>
        <v>117000</v>
      </c>
      <c r="I178" s="185">
        <f>I179+I181+I194</f>
        <v>0</v>
      </c>
      <c r="J178" s="190">
        <f t="shared" si="23"/>
        <v>146000</v>
      </c>
      <c r="K178" s="185">
        <f>K179+K181+K194</f>
        <v>146000</v>
      </c>
      <c r="L178" s="185">
        <f>L179+L181+L194</f>
        <v>102000</v>
      </c>
      <c r="M178" s="185">
        <f>M179+M181+M194</f>
        <v>0</v>
      </c>
      <c r="N178" s="185">
        <f>N179+N181+N194</f>
        <v>0</v>
      </c>
      <c r="O178" s="185">
        <f>O179+O181+O194</f>
        <v>0</v>
      </c>
      <c r="P178" s="190">
        <f t="shared" si="21"/>
        <v>5712300</v>
      </c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5"/>
      <c r="DR178" s="175"/>
      <c r="DS178" s="175"/>
      <c r="DT178" s="175"/>
      <c r="DU178" s="175"/>
      <c r="DV178" s="175"/>
      <c r="DW178" s="175"/>
      <c r="DX178" s="175"/>
      <c r="DY178" s="175"/>
      <c r="DZ178" s="175"/>
      <c r="EA178" s="175"/>
      <c r="EB178" s="175"/>
      <c r="EC178" s="175"/>
      <c r="ED178" s="175"/>
      <c r="EE178" s="175"/>
      <c r="EF178" s="175"/>
      <c r="EG178" s="175"/>
    </row>
    <row r="179" spans="1:137" s="191" customFormat="1" ht="38.25" customHeight="1">
      <c r="A179" s="188"/>
      <c r="B179" s="188" t="s">
        <v>128</v>
      </c>
      <c r="C179" s="188"/>
      <c r="D179" s="189" t="s">
        <v>129</v>
      </c>
      <c r="E179" s="190">
        <f t="shared" si="22"/>
        <v>534000</v>
      </c>
      <c r="F179" s="190">
        <f aca="true" t="shared" si="38" ref="F179:O179">F180</f>
        <v>534000</v>
      </c>
      <c r="G179" s="190">
        <f t="shared" si="38"/>
        <v>438000</v>
      </c>
      <c r="H179" s="190">
        <f t="shared" si="38"/>
        <v>17000</v>
      </c>
      <c r="I179" s="190">
        <f t="shared" si="38"/>
        <v>0</v>
      </c>
      <c r="J179" s="190">
        <f t="shared" si="23"/>
        <v>0</v>
      </c>
      <c r="K179" s="190">
        <f t="shared" si="38"/>
        <v>0</v>
      </c>
      <c r="L179" s="190">
        <f t="shared" si="38"/>
        <v>0</v>
      </c>
      <c r="M179" s="190">
        <f t="shared" si="38"/>
        <v>0</v>
      </c>
      <c r="N179" s="190">
        <f t="shared" si="38"/>
        <v>0</v>
      </c>
      <c r="O179" s="190">
        <f t="shared" si="38"/>
        <v>0</v>
      </c>
      <c r="P179" s="190">
        <f t="shared" si="21"/>
        <v>534000</v>
      </c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  <c r="DJ179" s="175"/>
      <c r="DK179" s="175"/>
      <c r="DL179" s="175"/>
      <c r="DM179" s="175"/>
      <c r="DN179" s="175"/>
      <c r="DO179" s="175"/>
      <c r="DP179" s="175"/>
      <c r="DQ179" s="175"/>
      <c r="DR179" s="175"/>
      <c r="DS179" s="175"/>
      <c r="DT179" s="175"/>
      <c r="DU179" s="175"/>
      <c r="DV179" s="175"/>
      <c r="DW179" s="175"/>
      <c r="DX179" s="175"/>
      <c r="DY179" s="175"/>
      <c r="DZ179" s="175"/>
      <c r="EA179" s="175"/>
      <c r="EB179" s="175"/>
      <c r="EC179" s="175"/>
      <c r="ED179" s="175"/>
      <c r="EE179" s="175"/>
      <c r="EF179" s="175"/>
      <c r="EG179" s="175"/>
    </row>
    <row r="180" spans="1:16" s="175" customFormat="1" ht="55.5" customHeight="1">
      <c r="A180" s="193" t="s">
        <v>511</v>
      </c>
      <c r="B180" s="193" t="s">
        <v>469</v>
      </c>
      <c r="C180" s="193" t="s">
        <v>493</v>
      </c>
      <c r="D180" s="208" t="s">
        <v>494</v>
      </c>
      <c r="E180" s="190">
        <f t="shared" si="22"/>
        <v>534000</v>
      </c>
      <c r="F180" s="195">
        <v>534000</v>
      </c>
      <c r="G180" s="195">
        <v>438000</v>
      </c>
      <c r="H180" s="195">
        <v>17000</v>
      </c>
      <c r="I180" s="195"/>
      <c r="J180" s="190">
        <f t="shared" si="23"/>
        <v>0</v>
      </c>
      <c r="K180" s="195"/>
      <c r="L180" s="195"/>
      <c r="M180" s="195"/>
      <c r="N180" s="195"/>
      <c r="O180" s="195"/>
      <c r="P180" s="190">
        <f t="shared" si="21"/>
        <v>534000</v>
      </c>
    </row>
    <row r="181" spans="1:137" s="191" customFormat="1" ht="38.25" customHeight="1">
      <c r="A181" s="188"/>
      <c r="B181" s="188" t="s">
        <v>290</v>
      </c>
      <c r="C181" s="188"/>
      <c r="D181" s="189" t="s">
        <v>291</v>
      </c>
      <c r="E181" s="190">
        <f t="shared" si="22"/>
        <v>4384900</v>
      </c>
      <c r="F181" s="190">
        <f>F184+F186+F189+F190+F191+F192</f>
        <v>4384900</v>
      </c>
      <c r="G181" s="190">
        <f aca="true" t="shared" si="39" ref="G181:O181">G184+G186+G189+G190+G191+G192</f>
        <v>2675100</v>
      </c>
      <c r="H181" s="190">
        <f t="shared" si="39"/>
        <v>62000</v>
      </c>
      <c r="I181" s="190">
        <f t="shared" si="39"/>
        <v>0</v>
      </c>
      <c r="J181" s="190">
        <f t="shared" si="39"/>
        <v>146000</v>
      </c>
      <c r="K181" s="190">
        <f t="shared" si="39"/>
        <v>146000</v>
      </c>
      <c r="L181" s="190">
        <f t="shared" si="39"/>
        <v>102000</v>
      </c>
      <c r="M181" s="190">
        <f t="shared" si="39"/>
        <v>0</v>
      </c>
      <c r="N181" s="190">
        <f t="shared" si="39"/>
        <v>0</v>
      </c>
      <c r="O181" s="190">
        <f t="shared" si="39"/>
        <v>0</v>
      </c>
      <c r="P181" s="190">
        <f t="shared" si="21"/>
        <v>4530900</v>
      </c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  <c r="DN181" s="175"/>
      <c r="DO181" s="175"/>
      <c r="DP181" s="175"/>
      <c r="DQ181" s="175"/>
      <c r="DR181" s="175"/>
      <c r="DS181" s="175"/>
      <c r="DT181" s="175"/>
      <c r="DU181" s="175"/>
      <c r="DV181" s="175"/>
      <c r="DW181" s="175"/>
      <c r="DX181" s="175"/>
      <c r="DY181" s="175"/>
      <c r="DZ181" s="175"/>
      <c r="EA181" s="175"/>
      <c r="EB181" s="175"/>
      <c r="EC181" s="175"/>
      <c r="ED181" s="175"/>
      <c r="EE181" s="175"/>
      <c r="EF181" s="175"/>
      <c r="EG181" s="175"/>
    </row>
    <row r="182" spans="1:16" s="175" customFormat="1" ht="63.75" hidden="1">
      <c r="A182" s="193" t="s">
        <v>512</v>
      </c>
      <c r="B182" s="193" t="s">
        <v>295</v>
      </c>
      <c r="C182" s="193"/>
      <c r="D182" s="208" t="s">
        <v>296</v>
      </c>
      <c r="E182" s="190">
        <f t="shared" si="22"/>
        <v>330000</v>
      </c>
      <c r="F182" s="195">
        <f>F183+F184</f>
        <v>330000</v>
      </c>
      <c r="G182" s="195">
        <f>G183+G184</f>
        <v>0</v>
      </c>
      <c r="H182" s="195">
        <f>H183+H184</f>
        <v>0</v>
      </c>
      <c r="I182" s="195">
        <f>I183+I184</f>
        <v>0</v>
      </c>
      <c r="J182" s="190">
        <f t="shared" si="23"/>
        <v>0</v>
      </c>
      <c r="K182" s="195">
        <f>K183+K184</f>
        <v>0</v>
      </c>
      <c r="L182" s="195">
        <f>L183+L184</f>
        <v>0</v>
      </c>
      <c r="M182" s="195">
        <f>M183+M184</f>
        <v>0</v>
      </c>
      <c r="N182" s="195">
        <f>N183+N184</f>
        <v>0</v>
      </c>
      <c r="O182" s="195">
        <f>O183+O184</f>
        <v>0</v>
      </c>
      <c r="P182" s="190">
        <f t="shared" si="21"/>
        <v>330000</v>
      </c>
    </row>
    <row r="183" spans="1:16" s="175" customFormat="1" ht="27" customHeight="1" hidden="1">
      <c r="A183" s="192" t="s">
        <v>513</v>
      </c>
      <c r="B183" s="193" t="s">
        <v>298</v>
      </c>
      <c r="C183" s="193" t="s">
        <v>299</v>
      </c>
      <c r="D183" s="208" t="s">
        <v>300</v>
      </c>
      <c r="E183" s="190">
        <f t="shared" si="22"/>
        <v>0</v>
      </c>
      <c r="F183" s="195"/>
      <c r="G183" s="195"/>
      <c r="H183" s="195"/>
      <c r="I183" s="195"/>
      <c r="J183" s="190">
        <f t="shared" si="23"/>
        <v>0</v>
      </c>
      <c r="K183" s="195"/>
      <c r="L183" s="195"/>
      <c r="M183" s="195"/>
      <c r="N183" s="195"/>
      <c r="O183" s="195"/>
      <c r="P183" s="190">
        <f>P186+P187</f>
        <v>3415000</v>
      </c>
    </row>
    <row r="184" spans="1:16" s="175" customFormat="1" ht="40.5" customHeight="1">
      <c r="A184" s="192" t="s">
        <v>514</v>
      </c>
      <c r="B184" s="193" t="s">
        <v>302</v>
      </c>
      <c r="C184" s="193" t="s">
        <v>299</v>
      </c>
      <c r="D184" s="208" t="s">
        <v>303</v>
      </c>
      <c r="E184" s="190">
        <f t="shared" si="22"/>
        <v>330000</v>
      </c>
      <c r="F184" s="195">
        <v>330000</v>
      </c>
      <c r="G184" s="195"/>
      <c r="H184" s="195"/>
      <c r="I184" s="195"/>
      <c r="J184" s="190">
        <f t="shared" si="23"/>
        <v>0</v>
      </c>
      <c r="K184" s="195"/>
      <c r="L184" s="195"/>
      <c r="M184" s="195"/>
      <c r="N184" s="195"/>
      <c r="O184" s="195"/>
      <c r="P184" s="190">
        <f t="shared" si="21"/>
        <v>330000</v>
      </c>
    </row>
    <row r="185" spans="1:16" s="175" customFormat="1" ht="64.5" customHeight="1" hidden="1">
      <c r="A185" s="192" t="s">
        <v>515</v>
      </c>
      <c r="B185" s="193" t="s">
        <v>516</v>
      </c>
      <c r="C185" s="193"/>
      <c r="D185" s="208" t="s">
        <v>517</v>
      </c>
      <c r="E185" s="190">
        <f t="shared" si="22"/>
        <v>3269000</v>
      </c>
      <c r="F185" s="195">
        <f>F186</f>
        <v>3269000</v>
      </c>
      <c r="G185" s="195">
        <f>G186</f>
        <v>2412000</v>
      </c>
      <c r="H185" s="195">
        <f>H186</f>
        <v>46000</v>
      </c>
      <c r="I185" s="195">
        <f>I186</f>
        <v>0</v>
      </c>
      <c r="J185" s="190">
        <f t="shared" si="23"/>
        <v>146000</v>
      </c>
      <c r="K185" s="195">
        <f>K186</f>
        <v>146000</v>
      </c>
      <c r="L185" s="195">
        <f>L186</f>
        <v>102000</v>
      </c>
      <c r="M185" s="195">
        <f>M186</f>
        <v>0</v>
      </c>
      <c r="N185" s="195">
        <f>N186</f>
        <v>0</v>
      </c>
      <c r="O185" s="195">
        <f>O186</f>
        <v>0</v>
      </c>
      <c r="P185" s="190">
        <f t="shared" si="21"/>
        <v>3415000</v>
      </c>
    </row>
    <row r="186" spans="1:16" s="175" customFormat="1" ht="63" customHeight="1">
      <c r="A186" s="192" t="s">
        <v>518</v>
      </c>
      <c r="B186" s="193" t="s">
        <v>381</v>
      </c>
      <c r="C186" s="193" t="s">
        <v>268</v>
      </c>
      <c r="D186" s="208" t="s">
        <v>382</v>
      </c>
      <c r="E186" s="190">
        <f t="shared" si="22"/>
        <v>3269000</v>
      </c>
      <c r="F186" s="195">
        <v>3269000</v>
      </c>
      <c r="G186" s="195">
        <v>2412000</v>
      </c>
      <c r="H186" s="195">
        <v>46000</v>
      </c>
      <c r="I186" s="195"/>
      <c r="J186" s="190">
        <f t="shared" si="23"/>
        <v>146000</v>
      </c>
      <c r="K186" s="195">
        <v>146000</v>
      </c>
      <c r="L186" s="195">
        <v>102000</v>
      </c>
      <c r="M186" s="195"/>
      <c r="N186" s="195"/>
      <c r="O186" s="195"/>
      <c r="P186" s="190">
        <f t="shared" si="21"/>
        <v>3415000</v>
      </c>
    </row>
    <row r="187" spans="1:16" s="175" customFormat="1" ht="27" customHeight="1" hidden="1">
      <c r="A187" s="192"/>
      <c r="B187" s="193"/>
      <c r="C187" s="193"/>
      <c r="D187" s="208"/>
      <c r="E187" s="190">
        <f t="shared" si="22"/>
        <v>0</v>
      </c>
      <c r="F187" s="195"/>
      <c r="G187" s="195"/>
      <c r="H187" s="195"/>
      <c r="I187" s="195"/>
      <c r="J187" s="190">
        <f t="shared" si="23"/>
        <v>0</v>
      </c>
      <c r="K187" s="195"/>
      <c r="L187" s="195"/>
      <c r="M187" s="195"/>
      <c r="N187" s="195"/>
      <c r="O187" s="195"/>
      <c r="P187" s="190">
        <f aca="true" t="shared" si="40" ref="P187:P221">E187+J187</f>
        <v>0</v>
      </c>
    </row>
    <row r="188" spans="1:16" s="175" customFormat="1" ht="60.75" customHeight="1" hidden="1">
      <c r="A188" s="192"/>
      <c r="B188" s="193" t="s">
        <v>519</v>
      </c>
      <c r="C188" s="193"/>
      <c r="D188" s="208" t="s">
        <v>520</v>
      </c>
      <c r="E188" s="190"/>
      <c r="F188" s="195"/>
      <c r="G188" s="195"/>
      <c r="H188" s="195"/>
      <c r="I188" s="195"/>
      <c r="J188" s="190"/>
      <c r="K188" s="195"/>
      <c r="L188" s="195"/>
      <c r="M188" s="195"/>
      <c r="N188" s="195"/>
      <c r="O188" s="195"/>
      <c r="P188" s="190"/>
    </row>
    <row r="189" spans="1:16" s="175" customFormat="1" ht="96" customHeight="1">
      <c r="A189" s="192"/>
      <c r="B189" s="193" t="s">
        <v>336</v>
      </c>
      <c r="C189" s="193"/>
      <c r="D189" s="208" t="s">
        <v>344</v>
      </c>
      <c r="E189" s="190">
        <f t="shared" si="22"/>
        <v>19000</v>
      </c>
      <c r="F189" s="195">
        <v>19000</v>
      </c>
      <c r="G189" s="195"/>
      <c r="H189" s="195"/>
      <c r="I189" s="195"/>
      <c r="J189" s="190"/>
      <c r="K189" s="195"/>
      <c r="L189" s="195"/>
      <c r="M189" s="195"/>
      <c r="N189" s="195"/>
      <c r="O189" s="195"/>
      <c r="P189" s="190">
        <f t="shared" si="40"/>
        <v>19000</v>
      </c>
    </row>
    <row r="190" spans="1:16" s="175" customFormat="1" ht="96" customHeight="1">
      <c r="A190" s="192"/>
      <c r="B190" s="193" t="s">
        <v>521</v>
      </c>
      <c r="C190" s="193"/>
      <c r="D190" s="208" t="s">
        <v>222</v>
      </c>
      <c r="E190" s="190">
        <f t="shared" si="22"/>
        <v>50000</v>
      </c>
      <c r="F190" s="195">
        <v>50000</v>
      </c>
      <c r="G190" s="195"/>
      <c r="H190" s="195"/>
      <c r="I190" s="195"/>
      <c r="J190" s="190"/>
      <c r="K190" s="195"/>
      <c r="L190" s="195"/>
      <c r="M190" s="195"/>
      <c r="N190" s="195"/>
      <c r="O190" s="195"/>
      <c r="P190" s="190">
        <f t="shared" si="40"/>
        <v>50000</v>
      </c>
    </row>
    <row r="191" spans="1:16" s="175" customFormat="1" ht="40.5" customHeight="1">
      <c r="A191" s="192" t="s">
        <v>522</v>
      </c>
      <c r="B191" s="193" t="s">
        <v>225</v>
      </c>
      <c r="C191" s="192"/>
      <c r="D191" s="208" t="s">
        <v>523</v>
      </c>
      <c r="E191" s="190">
        <f t="shared" si="22"/>
        <v>356900</v>
      </c>
      <c r="F191" s="195">
        <v>356900</v>
      </c>
      <c r="G191" s="195">
        <v>263100</v>
      </c>
      <c r="H191" s="195">
        <v>16000</v>
      </c>
      <c r="I191" s="195"/>
      <c r="J191" s="190">
        <f t="shared" si="23"/>
        <v>0</v>
      </c>
      <c r="K191" s="195"/>
      <c r="L191" s="195"/>
      <c r="M191" s="195"/>
      <c r="N191" s="195"/>
      <c r="O191" s="195"/>
      <c r="P191" s="190">
        <f t="shared" si="40"/>
        <v>356900</v>
      </c>
    </row>
    <row r="192" spans="1:16" s="175" customFormat="1" ht="27" customHeight="1">
      <c r="A192" s="192"/>
      <c r="B192" s="193" t="s">
        <v>141</v>
      </c>
      <c r="C192" s="192"/>
      <c r="D192" s="208" t="s">
        <v>142</v>
      </c>
      <c r="E192" s="190">
        <f t="shared" si="22"/>
        <v>360000</v>
      </c>
      <c r="F192" s="195">
        <v>360000</v>
      </c>
      <c r="G192" s="195"/>
      <c r="H192" s="195"/>
      <c r="I192" s="195"/>
      <c r="J192" s="190"/>
      <c r="K192" s="195"/>
      <c r="L192" s="195"/>
      <c r="M192" s="195"/>
      <c r="N192" s="195"/>
      <c r="O192" s="195"/>
      <c r="P192" s="190">
        <f t="shared" si="40"/>
        <v>360000</v>
      </c>
    </row>
    <row r="193" spans="1:16" s="175" customFormat="1" ht="27" customHeight="1" hidden="1">
      <c r="A193" s="192"/>
      <c r="B193" s="193"/>
      <c r="C193" s="192"/>
      <c r="D193" s="208"/>
      <c r="E193" s="190"/>
      <c r="F193" s="195"/>
      <c r="G193" s="195"/>
      <c r="H193" s="195"/>
      <c r="I193" s="195"/>
      <c r="J193" s="190"/>
      <c r="K193" s="195"/>
      <c r="L193" s="195"/>
      <c r="M193" s="195"/>
      <c r="N193" s="195"/>
      <c r="O193" s="195"/>
      <c r="P193" s="190"/>
    </row>
    <row r="194" spans="1:137" s="191" customFormat="1" ht="32.25" customHeight="1">
      <c r="A194" s="187"/>
      <c r="B194" s="188"/>
      <c r="C194" s="188"/>
      <c r="D194" s="189" t="s">
        <v>204</v>
      </c>
      <c r="E194" s="190">
        <f t="shared" si="22"/>
        <v>647400</v>
      </c>
      <c r="F194" s="190">
        <f>F195+F196</f>
        <v>647400</v>
      </c>
      <c r="G194" s="190">
        <f>G195+G196</f>
        <v>443000</v>
      </c>
      <c r="H194" s="190">
        <f>H195+H196</f>
        <v>38000</v>
      </c>
      <c r="I194" s="190">
        <f>I195+I196</f>
        <v>0</v>
      </c>
      <c r="J194" s="190">
        <f t="shared" si="23"/>
        <v>0</v>
      </c>
      <c r="K194" s="190">
        <f>K195+K196</f>
        <v>0</v>
      </c>
      <c r="L194" s="190">
        <f>L195+L196</f>
        <v>0</v>
      </c>
      <c r="M194" s="190">
        <f>M195+M196</f>
        <v>0</v>
      </c>
      <c r="N194" s="190">
        <f>N195+N196</f>
        <v>0</v>
      </c>
      <c r="O194" s="190">
        <f>O195+O196</f>
        <v>0</v>
      </c>
      <c r="P194" s="190">
        <f t="shared" si="40"/>
        <v>647400</v>
      </c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  <c r="DN194" s="175"/>
      <c r="DO194" s="175"/>
      <c r="DP194" s="175"/>
      <c r="DQ194" s="175"/>
      <c r="DR194" s="175"/>
      <c r="DS194" s="175"/>
      <c r="DT194" s="175"/>
      <c r="DU194" s="175"/>
      <c r="DV194" s="175"/>
      <c r="DW194" s="175"/>
      <c r="DX194" s="175"/>
      <c r="DY194" s="175"/>
      <c r="DZ194" s="175"/>
      <c r="EA194" s="175"/>
      <c r="EB194" s="175"/>
      <c r="EC194" s="175"/>
      <c r="ED194" s="175"/>
      <c r="EE194" s="175"/>
      <c r="EF194" s="175"/>
      <c r="EG194" s="175"/>
    </row>
    <row r="195" spans="1:16" s="175" customFormat="1" ht="37.5" customHeight="1">
      <c r="A195" s="192"/>
      <c r="B195" s="200" t="s">
        <v>206</v>
      </c>
      <c r="C195" s="209" t="s">
        <v>198</v>
      </c>
      <c r="D195" s="208" t="s">
        <v>207</v>
      </c>
      <c r="E195" s="190">
        <f t="shared" si="22"/>
        <v>647400</v>
      </c>
      <c r="F195" s="195">
        <v>647400</v>
      </c>
      <c r="G195" s="195">
        <v>443000</v>
      </c>
      <c r="H195" s="195">
        <v>38000</v>
      </c>
      <c r="I195" s="195"/>
      <c r="J195" s="190">
        <f t="shared" si="23"/>
        <v>0</v>
      </c>
      <c r="K195" s="195"/>
      <c r="L195" s="195"/>
      <c r="M195" s="195"/>
      <c r="N195" s="195"/>
      <c r="O195" s="195"/>
      <c r="P195" s="190">
        <f t="shared" si="40"/>
        <v>647400</v>
      </c>
    </row>
    <row r="196" spans="1:16" s="175" customFormat="1" ht="45" customHeight="1" hidden="1">
      <c r="A196" s="192"/>
      <c r="B196" s="226"/>
      <c r="C196" s="227"/>
      <c r="D196" s="228"/>
      <c r="E196" s="190"/>
      <c r="F196" s="195"/>
      <c r="G196" s="195"/>
      <c r="H196" s="195"/>
      <c r="I196" s="195"/>
      <c r="J196" s="190"/>
      <c r="K196" s="195"/>
      <c r="L196" s="195"/>
      <c r="M196" s="195"/>
      <c r="N196" s="195"/>
      <c r="O196" s="195"/>
      <c r="P196" s="190">
        <f t="shared" si="40"/>
        <v>0</v>
      </c>
    </row>
    <row r="197" spans="1:137" s="186" customFormat="1" ht="36" customHeight="1">
      <c r="A197" s="182" t="s">
        <v>524</v>
      </c>
      <c r="B197" s="183"/>
      <c r="C197" s="182"/>
      <c r="D197" s="184" t="s">
        <v>107</v>
      </c>
      <c r="E197" s="190">
        <f t="shared" si="22"/>
        <v>8316700</v>
      </c>
      <c r="F197" s="185">
        <f>F198+F200+F209</f>
        <v>8316700</v>
      </c>
      <c r="G197" s="185">
        <f>G198+G200+G209</f>
        <v>6084800</v>
      </c>
      <c r="H197" s="185">
        <f>H198+H200+H209</f>
        <v>640000</v>
      </c>
      <c r="I197" s="185">
        <f>I198+I200+I209</f>
        <v>0</v>
      </c>
      <c r="J197" s="190">
        <f t="shared" si="23"/>
        <v>714270</v>
      </c>
      <c r="K197" s="185">
        <f>K198+K200+K209</f>
        <v>194270</v>
      </c>
      <c r="L197" s="185">
        <f>L198+L200+L209</f>
        <v>57000</v>
      </c>
      <c r="M197" s="185">
        <f>M198+M200+M209</f>
        <v>0</v>
      </c>
      <c r="N197" s="185">
        <f>N198+N200+N209</f>
        <v>520000</v>
      </c>
      <c r="O197" s="185">
        <f>O198+O200+O209</f>
        <v>520000</v>
      </c>
      <c r="P197" s="190">
        <f t="shared" si="40"/>
        <v>9030970</v>
      </c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75"/>
      <c r="CS197" s="175"/>
      <c r="CT197" s="175"/>
      <c r="CU197" s="175"/>
      <c r="CV197" s="175"/>
      <c r="CW197" s="175"/>
      <c r="CX197" s="175"/>
      <c r="CY197" s="175"/>
      <c r="CZ197" s="175"/>
      <c r="DA197" s="175"/>
      <c r="DB197" s="175"/>
      <c r="DC197" s="175"/>
      <c r="DD197" s="175"/>
      <c r="DE197" s="175"/>
      <c r="DF197" s="175"/>
      <c r="DG197" s="175"/>
      <c r="DH197" s="175"/>
      <c r="DI197" s="175"/>
      <c r="DJ197" s="175"/>
      <c r="DK197" s="175"/>
      <c r="DL197" s="175"/>
      <c r="DM197" s="175"/>
      <c r="DN197" s="175"/>
      <c r="DO197" s="175"/>
      <c r="DP197" s="175"/>
      <c r="DQ197" s="175"/>
      <c r="DR197" s="175"/>
      <c r="DS197" s="175"/>
      <c r="DT197" s="175"/>
      <c r="DU197" s="175"/>
      <c r="DV197" s="175"/>
      <c r="DW197" s="175"/>
      <c r="DX197" s="175"/>
      <c r="DY197" s="175"/>
      <c r="DZ197" s="175"/>
      <c r="EA197" s="175"/>
      <c r="EB197" s="175"/>
      <c r="EC197" s="175"/>
      <c r="ED197" s="175"/>
      <c r="EE197" s="175"/>
      <c r="EF197" s="175"/>
      <c r="EG197" s="175"/>
    </row>
    <row r="198" spans="1:137" s="191" customFormat="1" ht="27" customHeight="1">
      <c r="A198" s="187"/>
      <c r="B198" s="188" t="s">
        <v>128</v>
      </c>
      <c r="C198" s="188"/>
      <c r="D198" s="189" t="s">
        <v>129</v>
      </c>
      <c r="E198" s="190">
        <f aca="true" t="shared" si="41" ref="E198:E220">F198+I198</f>
        <v>496000</v>
      </c>
      <c r="F198" s="190">
        <f>F199</f>
        <v>496000</v>
      </c>
      <c r="G198" s="190">
        <f>G199</f>
        <v>393000</v>
      </c>
      <c r="H198" s="190">
        <f>H199</f>
        <v>0</v>
      </c>
      <c r="I198" s="190">
        <f>I199</f>
        <v>0</v>
      </c>
      <c r="J198" s="190">
        <f aca="true" t="shared" si="42" ref="J198:J220">K198+N198</f>
        <v>0</v>
      </c>
      <c r="K198" s="190">
        <f>K199</f>
        <v>0</v>
      </c>
      <c r="L198" s="190">
        <f>L199</f>
        <v>0</v>
      </c>
      <c r="M198" s="190">
        <f>M199</f>
        <v>0</v>
      </c>
      <c r="N198" s="190">
        <f>N199</f>
        <v>0</v>
      </c>
      <c r="O198" s="190">
        <f>O199</f>
        <v>0</v>
      </c>
      <c r="P198" s="190">
        <f t="shared" si="40"/>
        <v>496000</v>
      </c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  <c r="DN198" s="175"/>
      <c r="DO198" s="175"/>
      <c r="DP198" s="175"/>
      <c r="DQ198" s="175"/>
      <c r="DR198" s="175"/>
      <c r="DS198" s="175"/>
      <c r="DT198" s="175"/>
      <c r="DU198" s="175"/>
      <c r="DV198" s="175"/>
      <c r="DW198" s="175"/>
      <c r="DX198" s="175"/>
      <c r="DY198" s="175"/>
      <c r="DZ198" s="175"/>
      <c r="EA198" s="175"/>
      <c r="EB198" s="175"/>
      <c r="EC198" s="175"/>
      <c r="ED198" s="175"/>
      <c r="EE198" s="175"/>
      <c r="EF198" s="175"/>
      <c r="EG198" s="175"/>
    </row>
    <row r="199" spans="1:16" s="175" customFormat="1" ht="51.75" customHeight="1">
      <c r="A199" s="192" t="s">
        <v>525</v>
      </c>
      <c r="B199" s="193" t="s">
        <v>469</v>
      </c>
      <c r="C199" s="193" t="s">
        <v>493</v>
      </c>
      <c r="D199" s="208" t="s">
        <v>494</v>
      </c>
      <c r="E199" s="190">
        <f t="shared" si="41"/>
        <v>496000</v>
      </c>
      <c r="F199" s="195">
        <v>496000</v>
      </c>
      <c r="G199" s="195">
        <v>393000</v>
      </c>
      <c r="H199" s="195"/>
      <c r="I199" s="195"/>
      <c r="J199" s="190">
        <f t="shared" si="42"/>
        <v>0</v>
      </c>
      <c r="K199" s="195"/>
      <c r="L199" s="195"/>
      <c r="M199" s="195"/>
      <c r="N199" s="195"/>
      <c r="O199" s="195"/>
      <c r="P199" s="190">
        <f t="shared" si="40"/>
        <v>496000</v>
      </c>
    </row>
    <row r="200" spans="1:137" s="191" customFormat="1" ht="27" customHeight="1">
      <c r="A200" s="187"/>
      <c r="B200" s="188" t="s">
        <v>389</v>
      </c>
      <c r="C200" s="188"/>
      <c r="D200" s="189" t="s">
        <v>390</v>
      </c>
      <c r="E200" s="190">
        <f t="shared" si="41"/>
        <v>7820700</v>
      </c>
      <c r="F200" s="190">
        <f>F203+F204+F206+F207+F208</f>
        <v>7820700</v>
      </c>
      <c r="G200" s="190">
        <f aca="true" t="shared" si="43" ref="G200:O200">G203+G204+G206+G207+G208</f>
        <v>5691800</v>
      </c>
      <c r="H200" s="190">
        <f t="shared" si="43"/>
        <v>640000</v>
      </c>
      <c r="I200" s="190">
        <f t="shared" si="43"/>
        <v>0</v>
      </c>
      <c r="J200" s="190">
        <f t="shared" si="43"/>
        <v>710870</v>
      </c>
      <c r="K200" s="190">
        <f t="shared" si="43"/>
        <v>194270</v>
      </c>
      <c r="L200" s="190">
        <f t="shared" si="43"/>
        <v>57000</v>
      </c>
      <c r="M200" s="190">
        <f t="shared" si="43"/>
        <v>0</v>
      </c>
      <c r="N200" s="190">
        <f t="shared" si="43"/>
        <v>520000</v>
      </c>
      <c r="O200" s="190">
        <f t="shared" si="43"/>
        <v>520000</v>
      </c>
      <c r="P200" s="190">
        <f t="shared" si="40"/>
        <v>8531570</v>
      </c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  <c r="DN200" s="175"/>
      <c r="DO200" s="175"/>
      <c r="DP200" s="175"/>
      <c r="DQ200" s="175"/>
      <c r="DR200" s="175"/>
      <c r="DS200" s="175"/>
      <c r="DT200" s="175"/>
      <c r="DU200" s="175"/>
      <c r="DV200" s="175"/>
      <c r="DW200" s="175"/>
      <c r="DX200" s="175"/>
      <c r="DY200" s="175"/>
      <c r="DZ200" s="175"/>
      <c r="EA200" s="175"/>
      <c r="EB200" s="175"/>
      <c r="EC200" s="175"/>
      <c r="ED200" s="175"/>
      <c r="EE200" s="175"/>
      <c r="EF200" s="175"/>
      <c r="EG200" s="175"/>
    </row>
    <row r="201" spans="1:16" s="175" customFormat="1" ht="44.25" customHeight="1" hidden="1">
      <c r="A201" s="192" t="s">
        <v>526</v>
      </c>
      <c r="B201" s="193" t="s">
        <v>394</v>
      </c>
      <c r="C201" s="193" t="s">
        <v>395</v>
      </c>
      <c r="D201" s="208" t="s">
        <v>396</v>
      </c>
      <c r="E201" s="190">
        <f t="shared" si="41"/>
        <v>0</v>
      </c>
      <c r="F201" s="195"/>
      <c r="G201" s="195"/>
      <c r="H201" s="195"/>
      <c r="I201" s="195"/>
      <c r="J201" s="190">
        <f t="shared" si="42"/>
        <v>0</v>
      </c>
      <c r="K201" s="195"/>
      <c r="L201" s="195"/>
      <c r="M201" s="195"/>
      <c r="N201" s="195"/>
      <c r="O201" s="195"/>
      <c r="P201" s="190">
        <f t="shared" si="40"/>
        <v>0</v>
      </c>
    </row>
    <row r="202" spans="1:16" s="175" customFormat="1" ht="27" customHeight="1" hidden="1">
      <c r="A202" s="192"/>
      <c r="B202" s="193" t="s">
        <v>398</v>
      </c>
      <c r="C202" s="192" t="s">
        <v>399</v>
      </c>
      <c r="D202" s="208" t="s">
        <v>109</v>
      </c>
      <c r="E202" s="190">
        <f t="shared" si="41"/>
        <v>0</v>
      </c>
      <c r="F202" s="195"/>
      <c r="G202" s="195"/>
      <c r="H202" s="195"/>
      <c r="I202" s="195"/>
      <c r="J202" s="190">
        <f t="shared" si="42"/>
        <v>0</v>
      </c>
      <c r="K202" s="195"/>
      <c r="L202" s="195"/>
      <c r="M202" s="195"/>
      <c r="N202" s="195"/>
      <c r="O202" s="195"/>
      <c r="P202" s="190">
        <f t="shared" si="40"/>
        <v>0</v>
      </c>
    </row>
    <row r="203" spans="1:16" s="175" customFormat="1" ht="27" customHeight="1">
      <c r="A203" s="192"/>
      <c r="B203" s="193" t="s">
        <v>398</v>
      </c>
      <c r="C203" s="192"/>
      <c r="D203" s="208" t="s">
        <v>109</v>
      </c>
      <c r="E203" s="190">
        <f t="shared" si="41"/>
        <v>1345000</v>
      </c>
      <c r="F203" s="195">
        <v>1345000</v>
      </c>
      <c r="G203" s="195">
        <v>911000</v>
      </c>
      <c r="H203" s="195">
        <v>165000</v>
      </c>
      <c r="I203" s="195"/>
      <c r="J203" s="190">
        <v>100000</v>
      </c>
      <c r="K203" s="195">
        <v>3400</v>
      </c>
      <c r="L203" s="195"/>
      <c r="M203" s="195"/>
      <c r="N203" s="195">
        <v>100000</v>
      </c>
      <c r="O203" s="195">
        <v>100000</v>
      </c>
      <c r="P203" s="190">
        <f t="shared" si="40"/>
        <v>1445000</v>
      </c>
    </row>
    <row r="204" spans="1:16" s="175" customFormat="1" ht="23.25" customHeight="1">
      <c r="A204" s="192" t="s">
        <v>527</v>
      </c>
      <c r="B204" s="193" t="s">
        <v>401</v>
      </c>
      <c r="C204" s="192" t="s">
        <v>399</v>
      </c>
      <c r="D204" s="208" t="s">
        <v>402</v>
      </c>
      <c r="E204" s="190">
        <f t="shared" si="41"/>
        <v>89000</v>
      </c>
      <c r="F204" s="195">
        <v>89000</v>
      </c>
      <c r="G204" s="195">
        <v>74800</v>
      </c>
      <c r="H204" s="195"/>
      <c r="I204" s="195"/>
      <c r="J204" s="190">
        <f t="shared" si="42"/>
        <v>0</v>
      </c>
      <c r="K204" s="195"/>
      <c r="L204" s="195"/>
      <c r="M204" s="195"/>
      <c r="N204" s="195"/>
      <c r="O204" s="195"/>
      <c r="P204" s="190">
        <f t="shared" si="40"/>
        <v>89000</v>
      </c>
    </row>
    <row r="205" spans="1:16" s="175" customFormat="1" ht="27" customHeight="1" hidden="1">
      <c r="A205" s="192"/>
      <c r="B205" s="193"/>
      <c r="C205" s="192"/>
      <c r="D205" s="224"/>
      <c r="E205" s="190">
        <f t="shared" si="41"/>
        <v>0</v>
      </c>
      <c r="F205" s="195"/>
      <c r="G205" s="195"/>
      <c r="H205" s="195"/>
      <c r="I205" s="195"/>
      <c r="J205" s="190">
        <f t="shared" si="42"/>
        <v>0</v>
      </c>
      <c r="K205" s="195"/>
      <c r="L205" s="195"/>
      <c r="M205" s="195"/>
      <c r="N205" s="195"/>
      <c r="O205" s="195"/>
      <c r="P205" s="190">
        <f t="shared" si="40"/>
        <v>0</v>
      </c>
    </row>
    <row r="206" spans="1:16" s="175" customFormat="1" ht="45.75" customHeight="1">
      <c r="A206" s="192" t="s">
        <v>528</v>
      </c>
      <c r="B206" s="193" t="s">
        <v>405</v>
      </c>
      <c r="C206" s="192" t="s">
        <v>406</v>
      </c>
      <c r="D206" s="208" t="s">
        <v>407</v>
      </c>
      <c r="E206" s="190">
        <f t="shared" si="41"/>
        <v>2870600</v>
      </c>
      <c r="F206" s="195">
        <v>2870600</v>
      </c>
      <c r="G206" s="195">
        <v>2059000</v>
      </c>
      <c r="H206" s="195">
        <v>280000</v>
      </c>
      <c r="I206" s="195"/>
      <c r="J206" s="190">
        <f t="shared" si="42"/>
        <v>470870</v>
      </c>
      <c r="K206" s="195">
        <v>50870</v>
      </c>
      <c r="L206" s="195"/>
      <c r="M206" s="195"/>
      <c r="N206" s="195">
        <v>420000</v>
      </c>
      <c r="O206" s="195">
        <v>420000</v>
      </c>
      <c r="P206" s="190">
        <f t="shared" si="40"/>
        <v>3341470</v>
      </c>
    </row>
    <row r="207" spans="1:16" s="175" customFormat="1" ht="59.25" customHeight="1">
      <c r="A207" s="192" t="s">
        <v>529</v>
      </c>
      <c r="B207" s="193" t="s">
        <v>409</v>
      </c>
      <c r="C207" s="192" t="s">
        <v>275</v>
      </c>
      <c r="D207" s="208" t="s">
        <v>410</v>
      </c>
      <c r="E207" s="190">
        <f t="shared" si="41"/>
        <v>3194100</v>
      </c>
      <c r="F207" s="195">
        <v>3194100</v>
      </c>
      <c r="G207" s="195">
        <v>2449000</v>
      </c>
      <c r="H207" s="195">
        <v>195000</v>
      </c>
      <c r="I207" s="195"/>
      <c r="J207" s="190">
        <f t="shared" si="42"/>
        <v>140000</v>
      </c>
      <c r="K207" s="195">
        <v>140000</v>
      </c>
      <c r="L207" s="195">
        <v>57000</v>
      </c>
      <c r="M207" s="195"/>
      <c r="N207" s="195"/>
      <c r="O207" s="195"/>
      <c r="P207" s="190">
        <f t="shared" si="40"/>
        <v>3334100</v>
      </c>
    </row>
    <row r="208" spans="1:16" s="175" customFormat="1" ht="27" customHeight="1">
      <c r="A208" s="192" t="s">
        <v>530</v>
      </c>
      <c r="B208" s="193" t="s">
        <v>412</v>
      </c>
      <c r="C208" s="192"/>
      <c r="D208" s="208" t="s">
        <v>413</v>
      </c>
      <c r="E208" s="190">
        <f t="shared" si="41"/>
        <v>322000</v>
      </c>
      <c r="F208" s="195">
        <v>322000</v>
      </c>
      <c r="G208" s="195">
        <v>198000</v>
      </c>
      <c r="H208" s="195"/>
      <c r="I208" s="195"/>
      <c r="J208" s="190">
        <f t="shared" si="42"/>
        <v>0</v>
      </c>
      <c r="K208" s="195"/>
      <c r="L208" s="195"/>
      <c r="M208" s="195"/>
      <c r="N208" s="195"/>
      <c r="O208" s="195"/>
      <c r="P208" s="190">
        <f t="shared" si="40"/>
        <v>322000</v>
      </c>
    </row>
    <row r="209" spans="1:137" s="191" customFormat="1" ht="27" customHeight="1" hidden="1">
      <c r="A209" s="187"/>
      <c r="B209" s="188" t="s">
        <v>435</v>
      </c>
      <c r="C209" s="188"/>
      <c r="D209" s="189" t="s">
        <v>436</v>
      </c>
      <c r="E209" s="190">
        <f t="shared" si="41"/>
        <v>0</v>
      </c>
      <c r="F209" s="190">
        <f aca="true" t="shared" si="44" ref="F209:O209">F210+F211</f>
        <v>0</v>
      </c>
      <c r="G209" s="190">
        <f t="shared" si="44"/>
        <v>0</v>
      </c>
      <c r="H209" s="190">
        <f t="shared" si="44"/>
        <v>0</v>
      </c>
      <c r="I209" s="190">
        <f t="shared" si="44"/>
        <v>0</v>
      </c>
      <c r="J209" s="190">
        <f t="shared" si="42"/>
        <v>0</v>
      </c>
      <c r="K209" s="190">
        <f t="shared" si="44"/>
        <v>0</v>
      </c>
      <c r="L209" s="190">
        <f t="shared" si="44"/>
        <v>0</v>
      </c>
      <c r="M209" s="190">
        <f t="shared" si="44"/>
        <v>0</v>
      </c>
      <c r="N209" s="190">
        <f t="shared" si="44"/>
        <v>0</v>
      </c>
      <c r="O209" s="190">
        <f t="shared" si="44"/>
        <v>0</v>
      </c>
      <c r="P209" s="190">
        <f t="shared" si="40"/>
        <v>0</v>
      </c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  <c r="DN209" s="175"/>
      <c r="DO209" s="175"/>
      <c r="DP209" s="175"/>
      <c r="DQ209" s="175"/>
      <c r="DR209" s="175"/>
      <c r="DS209" s="175"/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5"/>
      <c r="EF209" s="175"/>
      <c r="EG209" s="175"/>
    </row>
    <row r="210" spans="1:16" s="175" customFormat="1" ht="27" customHeight="1" hidden="1">
      <c r="A210" s="192"/>
      <c r="B210" s="193"/>
      <c r="C210" s="193"/>
      <c r="D210" s="202"/>
      <c r="E210" s="190">
        <f t="shared" si="41"/>
        <v>0</v>
      </c>
      <c r="F210" s="195"/>
      <c r="G210" s="195"/>
      <c r="H210" s="195"/>
      <c r="I210" s="195"/>
      <c r="J210" s="190">
        <f t="shared" si="42"/>
        <v>0</v>
      </c>
      <c r="K210" s="195"/>
      <c r="L210" s="195"/>
      <c r="M210" s="195"/>
      <c r="N210" s="195"/>
      <c r="O210" s="195"/>
      <c r="P210" s="190">
        <f t="shared" si="40"/>
        <v>0</v>
      </c>
    </row>
    <row r="211" spans="1:16" s="175" customFormat="1" ht="27" customHeight="1" hidden="1">
      <c r="A211" s="192"/>
      <c r="B211" s="193"/>
      <c r="C211" s="193"/>
      <c r="D211" s="202"/>
      <c r="E211" s="190">
        <f t="shared" si="41"/>
        <v>0</v>
      </c>
      <c r="F211" s="195"/>
      <c r="G211" s="195"/>
      <c r="H211" s="195"/>
      <c r="I211" s="195"/>
      <c r="J211" s="190">
        <f t="shared" si="42"/>
        <v>0</v>
      </c>
      <c r="K211" s="195"/>
      <c r="L211" s="195"/>
      <c r="M211" s="195"/>
      <c r="N211" s="195"/>
      <c r="O211" s="195"/>
      <c r="P211" s="190">
        <f t="shared" si="40"/>
        <v>0</v>
      </c>
    </row>
    <row r="212" spans="1:137" s="186" customFormat="1" ht="27" customHeight="1">
      <c r="A212" s="182" t="s">
        <v>531</v>
      </c>
      <c r="B212" s="183"/>
      <c r="C212" s="183"/>
      <c r="D212" s="184" t="s">
        <v>532</v>
      </c>
      <c r="E212" s="190">
        <f>E213+E215</f>
        <v>16943600</v>
      </c>
      <c r="F212" s="190">
        <f aca="true" t="shared" si="45" ref="F212:O212">F213+F215</f>
        <v>16725600</v>
      </c>
      <c r="G212" s="190">
        <f t="shared" si="45"/>
        <v>557000</v>
      </c>
      <c r="H212" s="190">
        <f t="shared" si="45"/>
        <v>24000</v>
      </c>
      <c r="I212" s="190">
        <f t="shared" si="45"/>
        <v>0</v>
      </c>
      <c r="J212" s="190">
        <f t="shared" si="45"/>
        <v>0</v>
      </c>
      <c r="K212" s="190">
        <f t="shared" si="45"/>
        <v>0</v>
      </c>
      <c r="L212" s="190">
        <f t="shared" si="45"/>
        <v>0</v>
      </c>
      <c r="M212" s="190">
        <f t="shared" si="45"/>
        <v>0</v>
      </c>
      <c r="N212" s="190">
        <f t="shared" si="45"/>
        <v>0</v>
      </c>
      <c r="O212" s="190">
        <f t="shared" si="45"/>
        <v>0</v>
      </c>
      <c r="P212" s="190">
        <f t="shared" si="40"/>
        <v>16943600</v>
      </c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  <c r="DE212" s="175"/>
      <c r="DF212" s="175"/>
      <c r="DG212" s="175"/>
      <c r="DH212" s="175"/>
      <c r="DI212" s="175"/>
      <c r="DJ212" s="175"/>
      <c r="DK212" s="175"/>
      <c r="DL212" s="175"/>
      <c r="DM212" s="175"/>
      <c r="DN212" s="175"/>
      <c r="DO212" s="175"/>
      <c r="DP212" s="175"/>
      <c r="DQ212" s="175"/>
      <c r="DR212" s="175"/>
      <c r="DS212" s="175"/>
      <c r="DT212" s="175"/>
      <c r="DU212" s="175"/>
      <c r="DV212" s="175"/>
      <c r="DW212" s="175"/>
      <c r="DX212" s="175"/>
      <c r="DY212" s="175"/>
      <c r="DZ212" s="175"/>
      <c r="EA212" s="175"/>
      <c r="EB212" s="175"/>
      <c r="EC212" s="175"/>
      <c r="ED212" s="175"/>
      <c r="EE212" s="175"/>
      <c r="EF212" s="175"/>
      <c r="EG212" s="175"/>
    </row>
    <row r="213" spans="1:137" s="191" customFormat="1" ht="28.5" customHeight="1">
      <c r="A213" s="187"/>
      <c r="B213" s="188" t="s">
        <v>128</v>
      </c>
      <c r="C213" s="188"/>
      <c r="D213" s="189" t="s">
        <v>129</v>
      </c>
      <c r="E213" s="190">
        <f t="shared" si="41"/>
        <v>726100</v>
      </c>
      <c r="F213" s="190">
        <f aca="true" t="shared" si="46" ref="F213:O213">F214</f>
        <v>726100</v>
      </c>
      <c r="G213" s="190">
        <f t="shared" si="46"/>
        <v>557000</v>
      </c>
      <c r="H213" s="190">
        <f t="shared" si="46"/>
        <v>24000</v>
      </c>
      <c r="I213" s="190">
        <f t="shared" si="46"/>
        <v>0</v>
      </c>
      <c r="J213" s="190">
        <f t="shared" si="42"/>
        <v>0</v>
      </c>
      <c r="K213" s="190">
        <f t="shared" si="46"/>
        <v>0</v>
      </c>
      <c r="L213" s="190">
        <f t="shared" si="46"/>
        <v>0</v>
      </c>
      <c r="M213" s="190">
        <f t="shared" si="46"/>
        <v>0</v>
      </c>
      <c r="N213" s="190">
        <f t="shared" si="46"/>
        <v>0</v>
      </c>
      <c r="O213" s="190">
        <f t="shared" si="46"/>
        <v>0</v>
      </c>
      <c r="P213" s="190">
        <f t="shared" si="40"/>
        <v>726100</v>
      </c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5"/>
      <c r="CO213" s="175"/>
      <c r="CP213" s="175"/>
      <c r="CQ213" s="175"/>
      <c r="CR213" s="175"/>
      <c r="CS213" s="175"/>
      <c r="CT213" s="175"/>
      <c r="CU213" s="175"/>
      <c r="CV213" s="175"/>
      <c r="CW213" s="175"/>
      <c r="CX213" s="175"/>
      <c r="CY213" s="175"/>
      <c r="CZ213" s="175"/>
      <c r="DA213" s="175"/>
      <c r="DB213" s="175"/>
      <c r="DC213" s="175"/>
      <c r="DD213" s="175"/>
      <c r="DE213" s="175"/>
      <c r="DF213" s="175"/>
      <c r="DG213" s="175"/>
      <c r="DH213" s="175"/>
      <c r="DI213" s="175"/>
      <c r="DJ213" s="175"/>
      <c r="DK213" s="175"/>
      <c r="DL213" s="175"/>
      <c r="DM213" s="175"/>
      <c r="DN213" s="175"/>
      <c r="DO213" s="175"/>
      <c r="DP213" s="175"/>
      <c r="DQ213" s="175"/>
      <c r="DR213" s="175"/>
      <c r="DS213" s="175"/>
      <c r="DT213" s="175"/>
      <c r="DU213" s="175"/>
      <c r="DV213" s="175"/>
      <c r="DW213" s="175"/>
      <c r="DX213" s="175"/>
      <c r="DY213" s="175"/>
      <c r="DZ213" s="175"/>
      <c r="EA213" s="175"/>
      <c r="EB213" s="175"/>
      <c r="EC213" s="175"/>
      <c r="ED213" s="175"/>
      <c r="EE213" s="175"/>
      <c r="EF213" s="175"/>
      <c r="EG213" s="175"/>
    </row>
    <row r="214" spans="1:16" s="175" customFormat="1" ht="51">
      <c r="A214" s="192" t="s">
        <v>533</v>
      </c>
      <c r="B214" s="193" t="s">
        <v>469</v>
      </c>
      <c r="C214" s="193" t="s">
        <v>493</v>
      </c>
      <c r="D214" s="208" t="s">
        <v>494</v>
      </c>
      <c r="E214" s="190">
        <f t="shared" si="41"/>
        <v>726100</v>
      </c>
      <c r="F214" s="195">
        <v>726100</v>
      </c>
      <c r="G214" s="195">
        <v>557000</v>
      </c>
      <c r="H214" s="195">
        <v>24000</v>
      </c>
      <c r="I214" s="195"/>
      <c r="J214" s="190">
        <f t="shared" si="42"/>
        <v>0</v>
      </c>
      <c r="K214" s="195"/>
      <c r="L214" s="195"/>
      <c r="M214" s="195"/>
      <c r="N214" s="195"/>
      <c r="O214" s="195"/>
      <c r="P214" s="190">
        <f t="shared" si="40"/>
        <v>726100</v>
      </c>
    </row>
    <row r="215" spans="1:137" s="191" customFormat="1" ht="38.25">
      <c r="A215" s="187" t="s">
        <v>534</v>
      </c>
      <c r="B215" s="188"/>
      <c r="C215" s="188"/>
      <c r="D215" s="189" t="s">
        <v>535</v>
      </c>
      <c r="E215" s="190">
        <f>E216+E218+E220</f>
        <v>16217500</v>
      </c>
      <c r="F215" s="190">
        <f aca="true" t="shared" si="47" ref="F215:O215">F216+F218+F220</f>
        <v>15999500</v>
      </c>
      <c r="G215" s="190">
        <f t="shared" si="47"/>
        <v>0</v>
      </c>
      <c r="H215" s="190">
        <f t="shared" si="47"/>
        <v>0</v>
      </c>
      <c r="I215" s="190">
        <f t="shared" si="47"/>
        <v>0</v>
      </c>
      <c r="J215" s="190">
        <f t="shared" si="47"/>
        <v>0</v>
      </c>
      <c r="K215" s="190">
        <f t="shared" si="47"/>
        <v>0</v>
      </c>
      <c r="L215" s="190">
        <f t="shared" si="47"/>
        <v>0</v>
      </c>
      <c r="M215" s="190">
        <f t="shared" si="47"/>
        <v>0</v>
      </c>
      <c r="N215" s="190">
        <f t="shared" si="47"/>
        <v>0</v>
      </c>
      <c r="O215" s="190">
        <f t="shared" si="47"/>
        <v>0</v>
      </c>
      <c r="P215" s="190">
        <f t="shared" si="40"/>
        <v>16217500</v>
      </c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5"/>
      <c r="CN215" s="175"/>
      <c r="CO215" s="175"/>
      <c r="CP215" s="175"/>
      <c r="CQ215" s="175"/>
      <c r="CR215" s="175"/>
      <c r="CS215" s="175"/>
      <c r="CT215" s="175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5"/>
      <c r="DF215" s="175"/>
      <c r="DG215" s="175"/>
      <c r="DH215" s="175"/>
      <c r="DI215" s="175"/>
      <c r="DJ215" s="175"/>
      <c r="DK215" s="175"/>
      <c r="DL215" s="175"/>
      <c r="DM215" s="175"/>
      <c r="DN215" s="175"/>
      <c r="DO215" s="175"/>
      <c r="DP215" s="175"/>
      <c r="DQ215" s="175"/>
      <c r="DR215" s="175"/>
      <c r="DS215" s="175"/>
      <c r="DT215" s="175"/>
      <c r="DU215" s="175"/>
      <c r="DV215" s="175"/>
      <c r="DW215" s="175"/>
      <c r="DX215" s="175"/>
      <c r="DY215" s="175"/>
      <c r="DZ215" s="175"/>
      <c r="EA215" s="175"/>
      <c r="EB215" s="175"/>
      <c r="EC215" s="175"/>
      <c r="ED215" s="175"/>
      <c r="EE215" s="175"/>
      <c r="EF215" s="175"/>
      <c r="EG215" s="175"/>
    </row>
    <row r="216" spans="1:16" s="175" customFormat="1" ht="20.25" customHeight="1">
      <c r="A216" s="193" t="s">
        <v>536</v>
      </c>
      <c r="B216" s="193" t="s">
        <v>463</v>
      </c>
      <c r="C216" s="193" t="s">
        <v>134</v>
      </c>
      <c r="D216" s="229" t="s">
        <v>464</v>
      </c>
      <c r="E216" s="190">
        <v>218000</v>
      </c>
      <c r="F216" s="195"/>
      <c r="G216" s="195"/>
      <c r="H216" s="195"/>
      <c r="I216" s="195"/>
      <c r="J216" s="190">
        <f t="shared" si="42"/>
        <v>0</v>
      </c>
      <c r="K216" s="195"/>
      <c r="L216" s="195"/>
      <c r="M216" s="195"/>
      <c r="N216" s="195"/>
      <c r="O216" s="195"/>
      <c r="P216" s="190">
        <f t="shared" si="40"/>
        <v>218000</v>
      </c>
    </row>
    <row r="217" spans="1:16" s="175" customFormat="1" ht="51" hidden="1">
      <c r="A217" s="193" t="s">
        <v>537</v>
      </c>
      <c r="B217" s="193" t="s">
        <v>538</v>
      </c>
      <c r="C217" s="192" t="s">
        <v>133</v>
      </c>
      <c r="D217" s="208" t="s">
        <v>539</v>
      </c>
      <c r="E217" s="190">
        <f t="shared" si="41"/>
        <v>0</v>
      </c>
      <c r="F217" s="195"/>
      <c r="G217" s="195"/>
      <c r="H217" s="195"/>
      <c r="I217" s="195"/>
      <c r="J217" s="190">
        <f t="shared" si="42"/>
        <v>0</v>
      </c>
      <c r="K217" s="195"/>
      <c r="L217" s="195"/>
      <c r="M217" s="195"/>
      <c r="N217" s="195"/>
      <c r="O217" s="195"/>
      <c r="P217" s="190">
        <f t="shared" si="40"/>
        <v>0</v>
      </c>
    </row>
    <row r="218" spans="1:16" s="175" customFormat="1" ht="51">
      <c r="A218" s="193" t="s">
        <v>540</v>
      </c>
      <c r="B218" s="193" t="s">
        <v>474</v>
      </c>
      <c r="C218" s="192" t="s">
        <v>133</v>
      </c>
      <c r="D218" s="208" t="s">
        <v>90</v>
      </c>
      <c r="E218" s="190">
        <f t="shared" si="41"/>
        <v>15249500</v>
      </c>
      <c r="F218" s="195">
        <v>15249500</v>
      </c>
      <c r="G218" s="195"/>
      <c r="H218" s="195"/>
      <c r="I218" s="195"/>
      <c r="J218" s="190">
        <f t="shared" si="42"/>
        <v>0</v>
      </c>
      <c r="K218" s="195"/>
      <c r="L218" s="195"/>
      <c r="M218" s="195"/>
      <c r="N218" s="195"/>
      <c r="O218" s="195"/>
      <c r="P218" s="190">
        <f t="shared" si="40"/>
        <v>15249500</v>
      </c>
    </row>
    <row r="219" spans="1:16" s="175" customFormat="1" ht="82.5" customHeight="1" hidden="1">
      <c r="A219" s="193" t="s">
        <v>541</v>
      </c>
      <c r="B219" s="193" t="s">
        <v>478</v>
      </c>
      <c r="C219" s="193" t="s">
        <v>133</v>
      </c>
      <c r="D219" s="208" t="s">
        <v>479</v>
      </c>
      <c r="E219" s="190">
        <f t="shared" si="41"/>
        <v>0</v>
      </c>
      <c r="F219" s="195"/>
      <c r="G219" s="195"/>
      <c r="H219" s="195"/>
      <c r="I219" s="195"/>
      <c r="J219" s="190">
        <f t="shared" si="42"/>
        <v>0</v>
      </c>
      <c r="K219" s="195"/>
      <c r="L219" s="195"/>
      <c r="M219" s="195"/>
      <c r="N219" s="195"/>
      <c r="O219" s="195"/>
      <c r="P219" s="190">
        <f t="shared" si="40"/>
        <v>0</v>
      </c>
    </row>
    <row r="220" spans="1:16" s="175" customFormat="1" ht="25.5" customHeight="1">
      <c r="A220" s="193" t="s">
        <v>542</v>
      </c>
      <c r="B220" s="193" t="s">
        <v>483</v>
      </c>
      <c r="C220" s="193" t="s">
        <v>133</v>
      </c>
      <c r="D220" s="208" t="s">
        <v>484</v>
      </c>
      <c r="E220" s="190">
        <f t="shared" si="41"/>
        <v>750000</v>
      </c>
      <c r="F220" s="195">
        <v>750000</v>
      </c>
      <c r="G220" s="195"/>
      <c r="H220" s="195"/>
      <c r="I220" s="195"/>
      <c r="J220" s="190">
        <f t="shared" si="42"/>
        <v>0</v>
      </c>
      <c r="K220" s="195"/>
      <c r="L220" s="195"/>
      <c r="M220" s="195"/>
      <c r="N220" s="195"/>
      <c r="O220" s="195"/>
      <c r="P220" s="190">
        <f t="shared" si="40"/>
        <v>750000</v>
      </c>
    </row>
    <row r="221" spans="1:137" s="191" customFormat="1" ht="22.5" customHeight="1">
      <c r="A221" s="188"/>
      <c r="B221" s="187" t="s">
        <v>27</v>
      </c>
      <c r="C221" s="188"/>
      <c r="D221" s="230" t="s">
        <v>5</v>
      </c>
      <c r="E221" s="190">
        <f>E212+E197+E178+E156+E16</f>
        <v>108253700</v>
      </c>
      <c r="F221" s="190">
        <f aca="true" t="shared" si="48" ref="F221:O221">F212+F197+F178+F156+F16</f>
        <v>108035700</v>
      </c>
      <c r="G221" s="190">
        <f t="shared" si="48"/>
        <v>62168900</v>
      </c>
      <c r="H221" s="190">
        <f t="shared" si="48"/>
        <v>5884900</v>
      </c>
      <c r="I221" s="190">
        <f t="shared" si="48"/>
        <v>0</v>
      </c>
      <c r="J221" s="190">
        <f t="shared" si="48"/>
        <v>8705315</v>
      </c>
      <c r="K221" s="190">
        <f t="shared" si="48"/>
        <v>1460315</v>
      </c>
      <c r="L221" s="190">
        <f t="shared" si="48"/>
        <v>159000</v>
      </c>
      <c r="M221" s="190">
        <f t="shared" si="48"/>
        <v>0</v>
      </c>
      <c r="N221" s="190">
        <f t="shared" si="48"/>
        <v>7245000</v>
      </c>
      <c r="O221" s="190">
        <f t="shared" si="48"/>
        <v>7245000</v>
      </c>
      <c r="P221" s="190">
        <f t="shared" si="40"/>
        <v>116959015</v>
      </c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  <c r="DN221" s="175"/>
      <c r="DO221" s="175"/>
      <c r="DP221" s="175"/>
      <c r="DQ221" s="175"/>
      <c r="DR221" s="175"/>
      <c r="DS221" s="175"/>
      <c r="DT221" s="175"/>
      <c r="DU221" s="175"/>
      <c r="DV221" s="175"/>
      <c r="DW221" s="175"/>
      <c r="DX221" s="175"/>
      <c r="DY221" s="175"/>
      <c r="DZ221" s="175"/>
      <c r="EA221" s="175"/>
      <c r="EB221" s="175"/>
      <c r="EC221" s="175"/>
      <c r="ED221" s="175"/>
      <c r="EE221" s="175"/>
      <c r="EF221" s="175"/>
      <c r="EG221" s="175"/>
    </row>
    <row r="224" spans="1:137" s="248" customFormat="1" ht="12.75">
      <c r="A224" s="249"/>
      <c r="B224" s="250" t="s">
        <v>543</v>
      </c>
      <c r="C224" s="251"/>
      <c r="E224" s="247"/>
      <c r="I224" s="252" t="s">
        <v>544</v>
      </c>
      <c r="J224" s="247"/>
      <c r="P224" s="247"/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  <c r="AA224" s="253"/>
      <c r="AB224" s="253"/>
      <c r="AC224" s="253"/>
      <c r="AD224" s="253"/>
      <c r="AE224" s="253"/>
      <c r="AF224" s="253"/>
      <c r="AG224" s="253"/>
      <c r="AH224" s="253"/>
      <c r="AI224" s="253"/>
      <c r="AJ224" s="253"/>
      <c r="AK224" s="253"/>
      <c r="AL224" s="253"/>
      <c r="AM224" s="253"/>
      <c r="AN224" s="253"/>
      <c r="AO224" s="253"/>
      <c r="AP224" s="253"/>
      <c r="AQ224" s="253"/>
      <c r="AR224" s="253"/>
      <c r="AS224" s="253"/>
      <c r="AT224" s="253"/>
      <c r="AU224" s="253"/>
      <c r="AV224" s="253"/>
      <c r="AW224" s="253"/>
      <c r="AX224" s="253"/>
      <c r="AY224" s="253"/>
      <c r="AZ224" s="253"/>
      <c r="BA224" s="253"/>
      <c r="BB224" s="253"/>
      <c r="BC224" s="253"/>
      <c r="BD224" s="253"/>
      <c r="BE224" s="253"/>
      <c r="BF224" s="253"/>
      <c r="BG224" s="253"/>
      <c r="BH224" s="253"/>
      <c r="BI224" s="253"/>
      <c r="BJ224" s="253"/>
      <c r="BK224" s="253"/>
      <c r="BL224" s="253"/>
      <c r="BM224" s="253"/>
      <c r="BN224" s="253"/>
      <c r="BO224" s="253"/>
      <c r="BP224" s="253"/>
      <c r="BQ224" s="253"/>
      <c r="BR224" s="253"/>
      <c r="BS224" s="253"/>
      <c r="BT224" s="253"/>
      <c r="BU224" s="253"/>
      <c r="BV224" s="253"/>
      <c r="BW224" s="253"/>
      <c r="BX224" s="253"/>
      <c r="BY224" s="253"/>
      <c r="BZ224" s="253"/>
      <c r="CA224" s="253"/>
      <c r="CB224" s="253"/>
      <c r="CC224" s="253"/>
      <c r="CD224" s="253"/>
      <c r="CE224" s="253"/>
      <c r="CF224" s="253"/>
      <c r="CG224" s="253"/>
      <c r="CH224" s="253"/>
      <c r="CI224" s="253"/>
      <c r="CJ224" s="253"/>
      <c r="CK224" s="253"/>
      <c r="CL224" s="253"/>
      <c r="CM224" s="253"/>
      <c r="CN224" s="253"/>
      <c r="CO224" s="253"/>
      <c r="CP224" s="253"/>
      <c r="CQ224" s="253"/>
      <c r="CR224" s="253"/>
      <c r="CS224" s="253"/>
      <c r="CT224" s="253"/>
      <c r="CU224" s="253"/>
      <c r="CV224" s="253"/>
      <c r="CW224" s="253"/>
      <c r="CX224" s="253"/>
      <c r="CY224" s="253"/>
      <c r="CZ224" s="253"/>
      <c r="DA224" s="253"/>
      <c r="DB224" s="253"/>
      <c r="DC224" s="253"/>
      <c r="DD224" s="253"/>
      <c r="DE224" s="253"/>
      <c r="DF224" s="253"/>
      <c r="DG224" s="253"/>
      <c r="DH224" s="253"/>
      <c r="DI224" s="253"/>
      <c r="DJ224" s="253"/>
      <c r="DK224" s="253"/>
      <c r="DL224" s="253"/>
      <c r="DM224" s="253"/>
      <c r="DN224" s="253"/>
      <c r="DO224" s="253"/>
      <c r="DP224" s="253"/>
      <c r="DQ224" s="253"/>
      <c r="DR224" s="253"/>
      <c r="DS224" s="253"/>
      <c r="DT224" s="253"/>
      <c r="DU224" s="253"/>
      <c r="DV224" s="253"/>
      <c r="DW224" s="253"/>
      <c r="DX224" s="253"/>
      <c r="DY224" s="253"/>
      <c r="DZ224" s="253"/>
      <c r="EA224" s="253"/>
      <c r="EB224" s="253"/>
      <c r="EC224" s="253"/>
      <c r="ED224" s="253"/>
      <c r="EE224" s="253"/>
      <c r="EF224" s="253"/>
      <c r="EG224" s="253"/>
    </row>
    <row r="227" ht="12.75">
      <c r="A227" s="231"/>
    </row>
    <row r="228" ht="12.75">
      <c r="A228" s="231"/>
    </row>
    <row r="229" ht="12.75">
      <c r="A229" s="231"/>
    </row>
    <row r="230" ht="12.75">
      <c r="A230" s="231"/>
    </row>
  </sheetData>
  <sheetProtection/>
  <mergeCells count="22">
    <mergeCell ref="N12:N14"/>
    <mergeCell ref="G13:G14"/>
    <mergeCell ref="H13:H14"/>
    <mergeCell ref="L13:L14"/>
    <mergeCell ref="M13:M14"/>
    <mergeCell ref="O13:O14"/>
    <mergeCell ref="F12:F14"/>
    <mergeCell ref="G12:H12"/>
    <mergeCell ref="I12:I14"/>
    <mergeCell ref="J12:J14"/>
    <mergeCell ref="K12:K14"/>
    <mergeCell ref="L12:M12"/>
    <mergeCell ref="A8:P8"/>
    <mergeCell ref="A9:P9"/>
    <mergeCell ref="A11:A14"/>
    <mergeCell ref="B11:B14"/>
    <mergeCell ref="C11:C14"/>
    <mergeCell ref="D11:D14"/>
    <mergeCell ref="E11:I11"/>
    <mergeCell ref="J11:O11"/>
    <mergeCell ref="P11:P14"/>
    <mergeCell ref="E12:E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zoomScalePageLayoutView="0" workbookViewId="0" topLeftCell="A1">
      <selection activeCell="B2" sqref="B2:F2"/>
    </sheetView>
  </sheetViews>
  <sheetFormatPr defaultColWidth="10.83203125" defaultRowHeight="12.75"/>
  <cols>
    <col min="1" max="1" width="8.83203125" style="12" customWidth="1"/>
    <col min="2" max="2" width="81.33203125" style="12" customWidth="1"/>
    <col min="3" max="3" width="20.33203125" style="12" customWidth="1"/>
    <col min="4" max="4" width="15.83203125" style="12" customWidth="1"/>
    <col min="5" max="5" width="20.33203125" style="12" customWidth="1"/>
    <col min="6" max="6" width="22.5" style="12" customWidth="1"/>
    <col min="7" max="7" width="14.33203125" style="12" customWidth="1"/>
    <col min="8" max="16384" width="10.83203125" style="12" customWidth="1"/>
  </cols>
  <sheetData>
    <row r="1" spans="5:9" ht="52.5" customHeight="1">
      <c r="E1" s="322" t="s">
        <v>629</v>
      </c>
      <c r="F1" s="322"/>
      <c r="G1" s="13"/>
      <c r="H1" s="14"/>
      <c r="I1" s="14"/>
    </row>
    <row r="2" spans="2:7" ht="18" customHeight="1">
      <c r="B2" s="323"/>
      <c r="C2" s="323"/>
      <c r="D2" s="323"/>
      <c r="E2" s="323"/>
      <c r="F2" s="323"/>
      <c r="G2" s="15"/>
    </row>
    <row r="3" spans="2:6" ht="27" customHeight="1">
      <c r="B3" s="324" t="s">
        <v>622</v>
      </c>
      <c r="C3" s="324"/>
      <c r="D3" s="324"/>
      <c r="E3" s="324"/>
      <c r="F3" s="324"/>
    </row>
    <row r="4" ht="12.75">
      <c r="F4" s="16" t="s">
        <v>28</v>
      </c>
    </row>
    <row r="5" spans="1:6" ht="23.25" customHeight="1">
      <c r="A5" s="325" t="s">
        <v>29</v>
      </c>
      <c r="B5" s="325" t="s">
        <v>30</v>
      </c>
      <c r="C5" s="330" t="s">
        <v>4</v>
      </c>
      <c r="D5" s="326" t="s">
        <v>2</v>
      </c>
      <c r="E5" s="328" t="s">
        <v>31</v>
      </c>
      <c r="F5" s="329"/>
    </row>
    <row r="6" spans="1:6" ht="33" customHeight="1">
      <c r="A6" s="325"/>
      <c r="B6" s="325"/>
      <c r="C6" s="331"/>
      <c r="D6" s="327"/>
      <c r="E6" s="17" t="s">
        <v>32</v>
      </c>
      <c r="F6" s="17" t="s">
        <v>33</v>
      </c>
    </row>
    <row r="7" spans="1:6" ht="15">
      <c r="A7" s="18">
        <v>1</v>
      </c>
      <c r="B7" s="18">
        <v>2</v>
      </c>
      <c r="C7" s="19">
        <v>3</v>
      </c>
      <c r="D7" s="20">
        <v>4</v>
      </c>
      <c r="E7" s="18">
        <v>5</v>
      </c>
      <c r="F7" s="18">
        <v>6</v>
      </c>
    </row>
    <row r="8" spans="1:12" s="27" customFormat="1" ht="15">
      <c r="A8" s="21"/>
      <c r="B8" s="22" t="s">
        <v>0</v>
      </c>
      <c r="C8" s="23"/>
      <c r="D8" s="24"/>
      <c r="E8" s="24"/>
      <c r="F8" s="25"/>
      <c r="G8" s="26"/>
      <c r="H8" s="26"/>
      <c r="I8" s="26"/>
      <c r="J8" s="26"/>
      <c r="K8" s="26"/>
      <c r="L8" s="26"/>
    </row>
    <row r="9" spans="1:7" s="32" customFormat="1" ht="12" customHeight="1">
      <c r="A9" s="28">
        <v>600000</v>
      </c>
      <c r="B9" s="29" t="s">
        <v>34</v>
      </c>
      <c r="C9" s="30"/>
      <c r="D9" s="30">
        <v>-7245000</v>
      </c>
      <c r="E9" s="30">
        <f>+E10</f>
        <v>7245000</v>
      </c>
      <c r="F9" s="30">
        <f>+F10</f>
        <v>7245000</v>
      </c>
      <c r="G9" s="31"/>
    </row>
    <row r="10" spans="1:7" ht="12" customHeight="1">
      <c r="A10" s="33">
        <v>602000</v>
      </c>
      <c r="B10" s="29" t="s">
        <v>37</v>
      </c>
      <c r="C10" s="34"/>
      <c r="D10" s="34">
        <v>-7245000</v>
      </c>
      <c r="E10" s="34">
        <f>+E11</f>
        <v>7245000</v>
      </c>
      <c r="F10" s="34">
        <f>+F11</f>
        <v>7245000</v>
      </c>
      <c r="G10" s="31"/>
    </row>
    <row r="11" spans="1:7" ht="12" customHeight="1">
      <c r="A11" s="28">
        <v>602400</v>
      </c>
      <c r="B11" s="35" t="s">
        <v>35</v>
      </c>
      <c r="C11" s="36"/>
      <c r="D11" s="36">
        <v>-7245000</v>
      </c>
      <c r="E11" s="36">
        <v>7245000</v>
      </c>
      <c r="F11" s="36">
        <f>+E11</f>
        <v>7245000</v>
      </c>
      <c r="G11" s="31"/>
    </row>
    <row r="12" spans="1:7" ht="12" customHeight="1">
      <c r="A12" s="37"/>
      <c r="B12" s="38" t="s">
        <v>36</v>
      </c>
      <c r="C12" s="39"/>
      <c r="D12" s="39">
        <f>+D9</f>
        <v>-7245000</v>
      </c>
      <c r="E12" s="39">
        <f>+E9</f>
        <v>7245000</v>
      </c>
      <c r="F12" s="39">
        <f>+F9</f>
        <v>7245000</v>
      </c>
      <c r="G12" s="31"/>
    </row>
    <row r="15" spans="2:5" s="255" customFormat="1" ht="22.5" customHeight="1">
      <c r="B15" s="321" t="s">
        <v>87</v>
      </c>
      <c r="C15" s="321"/>
      <c r="D15" s="321"/>
      <c r="E15" s="321"/>
    </row>
  </sheetData>
  <sheetProtection/>
  <mergeCells count="9">
    <mergeCell ref="B15:E15"/>
    <mergeCell ref="E1:F1"/>
    <mergeCell ref="B2:F2"/>
    <mergeCell ref="B3:F3"/>
    <mergeCell ref="A5:A6"/>
    <mergeCell ref="B5:B6"/>
    <mergeCell ref="D5:D6"/>
    <mergeCell ref="E5:F5"/>
    <mergeCell ref="C5:C6"/>
  </mergeCells>
  <printOptions horizontalCentered="1"/>
  <pageMargins left="0.1968503937007874" right="0.1968503937007874" top="0.55" bottom="0.3937007874015748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Zeros="0" zoomScale="75" zoomScaleNormal="75" zoomScaleSheetLayoutView="75" zoomScalePageLayoutView="0" workbookViewId="0" topLeftCell="A1">
      <selection activeCell="L2" sqref="L2"/>
    </sheetView>
  </sheetViews>
  <sheetFormatPr defaultColWidth="9.16015625" defaultRowHeight="12.75"/>
  <cols>
    <col min="1" max="1" width="12" style="5" customWidth="1"/>
    <col min="2" max="2" width="10.66015625" style="5" customWidth="1"/>
    <col min="3" max="3" width="9.5" style="5" customWidth="1"/>
    <col min="4" max="4" width="41" style="5" customWidth="1"/>
    <col min="5" max="5" width="12.33203125" style="5" customWidth="1"/>
    <col min="6" max="8" width="12.66015625" style="5" customWidth="1"/>
    <col min="9" max="9" width="14.16015625" style="5" customWidth="1"/>
    <col min="10" max="12" width="13" style="5" customWidth="1"/>
    <col min="13" max="13" width="13.33203125" style="5" customWidth="1"/>
    <col min="14" max="16" width="13.16015625" style="5" customWidth="1"/>
    <col min="17" max="16384" width="9.16015625" style="5" customWidth="1"/>
  </cols>
  <sheetData>
    <row r="1" spans="1:16" ht="73.5" customHeight="1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349" t="s">
        <v>630</v>
      </c>
      <c r="M1" s="349"/>
      <c r="N1" s="349"/>
      <c r="O1" s="349"/>
      <c r="P1" s="349"/>
    </row>
    <row r="2" spans="1:16" ht="10.5" customHeight="1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1"/>
      <c r="M2" s="41"/>
      <c r="N2" s="41"/>
      <c r="O2" s="41"/>
      <c r="P2" s="41"/>
    </row>
    <row r="3" spans="1:16" s="262" customFormat="1" ht="26.25" customHeight="1">
      <c r="A3" s="350" t="s">
        <v>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0" ht="22.5" customHeight="1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"/>
      <c r="R4" s="4"/>
      <c r="S4" s="4"/>
      <c r="T4" s="4"/>
    </row>
    <row r="5" spans="1:20" ht="15.75" customHeight="1">
      <c r="A5" s="43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 t="s">
        <v>38</v>
      </c>
      <c r="Q5" s="4"/>
      <c r="R5" s="4"/>
      <c r="S5" s="4"/>
      <c r="T5" s="4"/>
    </row>
    <row r="6" spans="1:20" ht="22.5" customHeight="1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"/>
      <c r="R6" s="4"/>
      <c r="S6" s="4"/>
      <c r="T6" s="4"/>
    </row>
    <row r="7" spans="1:20" s="116" customFormat="1" ht="28.5" customHeight="1">
      <c r="A7" s="332" t="s">
        <v>40</v>
      </c>
      <c r="B7" s="332" t="s">
        <v>41</v>
      </c>
      <c r="C7" s="332" t="s">
        <v>42</v>
      </c>
      <c r="D7" s="338" t="s">
        <v>22</v>
      </c>
      <c r="E7" s="351" t="s">
        <v>1</v>
      </c>
      <c r="F7" s="351"/>
      <c r="G7" s="351"/>
      <c r="H7" s="351"/>
      <c r="I7" s="343" t="s">
        <v>43</v>
      </c>
      <c r="J7" s="344"/>
      <c r="K7" s="344"/>
      <c r="L7" s="345"/>
      <c r="M7" s="343" t="s">
        <v>44</v>
      </c>
      <c r="N7" s="344"/>
      <c r="O7" s="344"/>
      <c r="P7" s="345"/>
      <c r="Q7" s="121"/>
      <c r="R7" s="121"/>
      <c r="S7" s="121"/>
      <c r="T7" s="121"/>
    </row>
    <row r="8" spans="1:20" s="116" customFormat="1" ht="29.25" customHeight="1">
      <c r="A8" s="333"/>
      <c r="B8" s="333"/>
      <c r="C8" s="333"/>
      <c r="D8" s="339"/>
      <c r="E8" s="338" t="s">
        <v>45</v>
      </c>
      <c r="F8" s="335" t="s">
        <v>3</v>
      </c>
      <c r="G8" s="122" t="s">
        <v>6</v>
      </c>
      <c r="H8" s="338" t="s">
        <v>23</v>
      </c>
      <c r="I8" s="338" t="s">
        <v>2</v>
      </c>
      <c r="J8" s="335" t="s">
        <v>46</v>
      </c>
      <c r="K8" s="122" t="s">
        <v>6</v>
      </c>
      <c r="L8" s="346" t="s">
        <v>23</v>
      </c>
      <c r="M8" s="338" t="s">
        <v>2</v>
      </c>
      <c r="N8" s="335" t="s">
        <v>47</v>
      </c>
      <c r="O8" s="122" t="s">
        <v>6</v>
      </c>
      <c r="P8" s="346" t="s">
        <v>23</v>
      </c>
      <c r="Q8" s="121"/>
      <c r="R8" s="121"/>
      <c r="S8" s="121"/>
      <c r="T8" s="121"/>
    </row>
    <row r="9" spans="1:16" s="116" customFormat="1" ht="20.25" customHeight="1">
      <c r="A9" s="333"/>
      <c r="B9" s="333"/>
      <c r="C9" s="333"/>
      <c r="D9" s="339"/>
      <c r="E9" s="339"/>
      <c r="F9" s="336"/>
      <c r="G9" s="341" t="s">
        <v>10</v>
      </c>
      <c r="H9" s="339"/>
      <c r="I9" s="339"/>
      <c r="J9" s="336"/>
      <c r="K9" s="341" t="s">
        <v>10</v>
      </c>
      <c r="L9" s="347"/>
      <c r="M9" s="339"/>
      <c r="N9" s="336"/>
      <c r="O9" s="341" t="s">
        <v>10</v>
      </c>
      <c r="P9" s="347"/>
    </row>
    <row r="10" spans="1:16" s="116" customFormat="1" ht="15.75">
      <c r="A10" s="334"/>
      <c r="B10" s="334"/>
      <c r="C10" s="334"/>
      <c r="D10" s="340"/>
      <c r="E10" s="340"/>
      <c r="F10" s="337"/>
      <c r="G10" s="342"/>
      <c r="H10" s="340"/>
      <c r="I10" s="340"/>
      <c r="J10" s="337"/>
      <c r="K10" s="342"/>
      <c r="L10" s="348"/>
      <c r="M10" s="340"/>
      <c r="N10" s="337"/>
      <c r="O10" s="342"/>
      <c r="P10" s="348"/>
    </row>
    <row r="11" spans="1:16" ht="15">
      <c r="A11" s="46"/>
      <c r="B11" s="47"/>
      <c r="C11" s="47"/>
      <c r="D11" s="48"/>
      <c r="E11" s="49"/>
      <c r="F11" s="49"/>
      <c r="G11" s="49"/>
      <c r="H11" s="49"/>
      <c r="I11" s="50"/>
      <c r="J11" s="49"/>
      <c r="K11" s="49"/>
      <c r="L11" s="51"/>
      <c r="M11" s="52"/>
      <c r="N11" s="49"/>
      <c r="O11" s="53"/>
      <c r="P11" s="54"/>
    </row>
    <row r="12" spans="1:16" s="93" customFormat="1" ht="49.5" customHeight="1">
      <c r="A12" s="103" t="s">
        <v>9</v>
      </c>
      <c r="B12" s="104"/>
      <c r="C12" s="104"/>
      <c r="D12" s="105" t="s">
        <v>81</v>
      </c>
      <c r="E12" s="106">
        <v>100000</v>
      </c>
      <c r="F12" s="106"/>
      <c r="G12" s="106">
        <v>0</v>
      </c>
      <c r="H12" s="106">
        <f>E12+F12</f>
        <v>100000</v>
      </c>
      <c r="I12" s="106">
        <v>0</v>
      </c>
      <c r="J12" s="106"/>
      <c r="K12" s="106">
        <v>0</v>
      </c>
      <c r="L12" s="106"/>
      <c r="M12" s="106">
        <v>1000000</v>
      </c>
      <c r="N12" s="106">
        <v>0</v>
      </c>
      <c r="O12" s="106">
        <v>0</v>
      </c>
      <c r="P12" s="107">
        <v>100000</v>
      </c>
    </row>
    <row r="13" spans="1:16" s="93" customFormat="1" ht="51.75" customHeight="1">
      <c r="A13" s="103" t="s">
        <v>7</v>
      </c>
      <c r="B13" s="104"/>
      <c r="C13" s="104"/>
      <c r="D13" s="105" t="s">
        <v>81</v>
      </c>
      <c r="E13" s="106">
        <v>100000</v>
      </c>
      <c r="F13" s="106"/>
      <c r="G13" s="106">
        <v>0</v>
      </c>
      <c r="H13" s="106">
        <f>E13+F13</f>
        <v>100000</v>
      </c>
      <c r="I13" s="106">
        <v>0</v>
      </c>
      <c r="J13" s="106"/>
      <c r="K13" s="106">
        <v>0</v>
      </c>
      <c r="L13" s="106"/>
      <c r="M13" s="106">
        <v>100000</v>
      </c>
      <c r="N13" s="106">
        <v>0</v>
      </c>
      <c r="O13" s="106">
        <v>0</v>
      </c>
      <c r="P13" s="107">
        <v>100000</v>
      </c>
    </row>
    <row r="14" spans="1:16" s="114" customFormat="1" ht="109.5" customHeight="1">
      <c r="A14" s="108" t="s">
        <v>18</v>
      </c>
      <c r="B14" s="112" t="s">
        <v>79</v>
      </c>
      <c r="C14" s="112"/>
      <c r="D14" s="113" t="s">
        <v>19</v>
      </c>
      <c r="E14" s="109">
        <v>100000</v>
      </c>
      <c r="F14" s="109"/>
      <c r="G14" s="109">
        <v>0</v>
      </c>
      <c r="H14" s="109">
        <f>E14+F14</f>
        <v>100000</v>
      </c>
      <c r="I14" s="110">
        <v>0</v>
      </c>
      <c r="J14" s="109"/>
      <c r="K14" s="109">
        <v>0</v>
      </c>
      <c r="L14" s="109"/>
      <c r="M14" s="109">
        <v>0</v>
      </c>
      <c r="N14" s="109">
        <v>0</v>
      </c>
      <c r="O14" s="109">
        <v>0</v>
      </c>
      <c r="P14" s="111">
        <v>0</v>
      </c>
    </row>
    <row r="15" spans="1:16" s="116" customFormat="1" ht="27.75" customHeight="1">
      <c r="A15" s="55" t="s">
        <v>48</v>
      </c>
      <c r="B15" s="55" t="s">
        <v>49</v>
      </c>
      <c r="C15" s="55" t="s">
        <v>20</v>
      </c>
      <c r="D15" s="102" t="s">
        <v>50</v>
      </c>
      <c r="E15" s="115">
        <v>100000</v>
      </c>
      <c r="F15" s="115"/>
      <c r="G15" s="115">
        <v>0</v>
      </c>
      <c r="H15" s="115">
        <f>E15+F15</f>
        <v>100000</v>
      </c>
      <c r="I15" s="115">
        <v>0</v>
      </c>
      <c r="J15" s="115"/>
      <c r="K15" s="115">
        <v>0</v>
      </c>
      <c r="L15" s="115"/>
      <c r="M15" s="115">
        <v>100000</v>
      </c>
      <c r="N15" s="115"/>
      <c r="O15" s="115">
        <v>0</v>
      </c>
      <c r="P15" s="115">
        <v>1000000</v>
      </c>
    </row>
    <row r="16" spans="1:16" s="116" customFormat="1" ht="24" customHeight="1" hidden="1">
      <c r="A16" s="55"/>
      <c r="B16" s="55"/>
      <c r="C16" s="55"/>
      <c r="D16" s="102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s="116" customFormat="1" ht="49.5" customHeight="1">
      <c r="A17" s="55" t="s">
        <v>51</v>
      </c>
      <c r="B17" s="55" t="s">
        <v>52</v>
      </c>
      <c r="C17" s="55" t="s">
        <v>20</v>
      </c>
      <c r="D17" s="102" t="s">
        <v>53</v>
      </c>
      <c r="E17" s="115">
        <v>0</v>
      </c>
      <c r="F17" s="115"/>
      <c r="G17" s="115">
        <v>0</v>
      </c>
      <c r="H17" s="115">
        <f>E17+F17</f>
        <v>0</v>
      </c>
      <c r="I17" s="115">
        <v>0</v>
      </c>
      <c r="J17" s="115"/>
      <c r="K17" s="115">
        <v>0</v>
      </c>
      <c r="L17" s="115"/>
      <c r="M17" s="115">
        <v>0</v>
      </c>
      <c r="N17" s="115"/>
      <c r="O17" s="115">
        <v>0</v>
      </c>
      <c r="P17" s="115"/>
    </row>
    <row r="18" spans="1:16" s="42" customFormat="1" ht="15.75" customHeight="1">
      <c r="A18" s="58" t="s">
        <v>54</v>
      </c>
      <c r="B18" s="58"/>
      <c r="C18" s="58"/>
      <c r="D18" s="59" t="s">
        <v>55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42" customFormat="1" ht="27.75" customHeight="1">
      <c r="A19" s="60"/>
      <c r="B19" s="60"/>
      <c r="C19" s="60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20" customFormat="1" ht="15.75" customHeight="1">
      <c r="A20" s="118"/>
      <c r="B20" s="118"/>
      <c r="C20" s="118"/>
      <c r="D20" s="119" t="s">
        <v>5</v>
      </c>
      <c r="E20" s="109">
        <f>E15+E17</f>
        <v>100000</v>
      </c>
      <c r="F20" s="109">
        <f>F15+F17</f>
        <v>0</v>
      </c>
      <c r="G20" s="109">
        <f>G15+G17</f>
        <v>0</v>
      </c>
      <c r="H20" s="109">
        <f>H15+H17</f>
        <v>100000</v>
      </c>
      <c r="I20" s="109">
        <v>0</v>
      </c>
      <c r="J20" s="109"/>
      <c r="K20" s="109">
        <v>0</v>
      </c>
      <c r="L20" s="109"/>
      <c r="M20" s="109">
        <v>100000</v>
      </c>
      <c r="N20" s="109">
        <v>0</v>
      </c>
      <c r="O20" s="109">
        <v>0</v>
      </c>
      <c r="P20" s="109">
        <v>100000</v>
      </c>
    </row>
    <row r="21" spans="1:16" ht="12.75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261" customFormat="1" ht="20.25">
      <c r="A22" s="256" t="s">
        <v>89</v>
      </c>
      <c r="B22" s="256"/>
      <c r="C22" s="256"/>
      <c r="D22" s="257"/>
      <c r="E22" s="258"/>
      <c r="F22" s="259"/>
      <c r="G22" s="259"/>
      <c r="H22" s="259"/>
      <c r="I22" s="259"/>
      <c r="J22" s="259"/>
      <c r="K22" s="260"/>
      <c r="L22" s="259"/>
      <c r="M22" s="259"/>
      <c r="N22" s="259"/>
      <c r="O22" s="259"/>
      <c r="P22" s="259"/>
    </row>
    <row r="23" spans="4:10" ht="18.75">
      <c r="D23" s="93"/>
      <c r="E23" s="93"/>
      <c r="F23" s="93"/>
      <c r="G23" s="93"/>
      <c r="H23" s="93"/>
      <c r="I23" s="93"/>
      <c r="J23" s="93"/>
    </row>
  </sheetData>
  <sheetProtection/>
  <mergeCells count="21">
    <mergeCell ref="I8:I10"/>
    <mergeCell ref="O9:O10"/>
    <mergeCell ref="I7:L7"/>
    <mergeCell ref="M7:P7"/>
    <mergeCell ref="L8:L10"/>
    <mergeCell ref="M8:M10"/>
    <mergeCell ref="L1:P1"/>
    <mergeCell ref="A3:P3"/>
    <mergeCell ref="P8:P10"/>
    <mergeCell ref="F8:F10"/>
    <mergeCell ref="E8:E10"/>
    <mergeCell ref="A7:A10"/>
    <mergeCell ref="N8:N10"/>
    <mergeCell ref="B7:B10"/>
    <mergeCell ref="C7:C10"/>
    <mergeCell ref="D7:D10"/>
    <mergeCell ref="J8:J10"/>
    <mergeCell ref="H8:H10"/>
    <mergeCell ref="G9:G10"/>
    <mergeCell ref="K9:K10"/>
    <mergeCell ref="E7:H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263"/>
  <sheetViews>
    <sheetView showZeros="0" zoomScale="65" zoomScaleNormal="65" zoomScaleSheetLayoutView="75" zoomScalePageLayoutView="0" workbookViewId="0" topLeftCell="A1">
      <selection activeCell="R3" sqref="R3:U3"/>
    </sheetView>
  </sheetViews>
  <sheetFormatPr defaultColWidth="10.33203125" defaultRowHeight="12.75"/>
  <cols>
    <col min="1" max="1" width="5.16015625" style="64" customWidth="1"/>
    <col min="2" max="2" width="5.5" style="64" customWidth="1"/>
    <col min="3" max="3" width="12.16015625" style="64" customWidth="1"/>
    <col min="4" max="4" width="33.16015625" style="64" customWidth="1"/>
    <col min="5" max="5" width="39.5" style="64" customWidth="1"/>
    <col min="6" max="6" width="36" style="64" customWidth="1"/>
    <col min="7" max="7" width="14.16015625" style="64" hidden="1" customWidth="1"/>
    <col min="8" max="8" width="12.33203125" style="64" hidden="1" customWidth="1"/>
    <col min="9" max="9" width="13" style="64" hidden="1" customWidth="1"/>
    <col min="10" max="10" width="15.33203125" style="64" hidden="1" customWidth="1"/>
    <col min="11" max="11" width="13" style="64" hidden="1" customWidth="1"/>
    <col min="12" max="12" width="14" style="64" hidden="1" customWidth="1"/>
    <col min="13" max="13" width="15" style="64" hidden="1" customWidth="1"/>
    <col min="14" max="16" width="13" style="64" hidden="1" customWidth="1"/>
    <col min="17" max="17" width="14" style="64" hidden="1" customWidth="1"/>
    <col min="18" max="18" width="12.16015625" style="64" hidden="1" customWidth="1"/>
    <col min="19" max="19" width="44.66015625" style="64" customWidth="1"/>
    <col min="20" max="20" width="14.33203125" style="64" hidden="1" customWidth="1"/>
    <col min="21" max="21" width="37" style="64" customWidth="1"/>
    <col min="22" max="16384" width="10.33203125" style="64" customWidth="1"/>
  </cols>
  <sheetData>
    <row r="3" spans="1:22" ht="64.5" customHeight="1">
      <c r="A3" s="64" t="s">
        <v>27</v>
      </c>
      <c r="D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349" t="s">
        <v>631</v>
      </c>
      <c r="S3" s="349"/>
      <c r="T3" s="349"/>
      <c r="U3" s="349"/>
      <c r="V3" s="41"/>
    </row>
    <row r="4" spans="4:22" ht="64.5" customHeight="1">
      <c r="D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41"/>
      <c r="S4" s="41"/>
      <c r="T4" s="41"/>
      <c r="U4" s="41"/>
      <c r="V4" s="41"/>
    </row>
    <row r="5" ht="23.25" customHeight="1">
      <c r="G5" s="67"/>
    </row>
    <row r="6" spans="1:21" ht="28.5" customHeight="1">
      <c r="A6" s="360" t="s">
        <v>93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1" ht="12.75" customHeight="1">
      <c r="A7" s="68"/>
      <c r="B7" s="68"/>
      <c r="E7" s="69"/>
      <c r="F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2" ht="15" customHeight="1">
      <c r="A8" s="367" t="s">
        <v>8</v>
      </c>
      <c r="B8" s="368"/>
      <c r="C8" s="369"/>
      <c r="D8" s="356" t="s">
        <v>56</v>
      </c>
      <c r="E8" s="376" t="s">
        <v>57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59"/>
      <c r="U8" s="359" t="s">
        <v>4</v>
      </c>
      <c r="V8" s="70"/>
    </row>
    <row r="9" spans="1:22" ht="20.25" customHeight="1">
      <c r="A9" s="370"/>
      <c r="B9" s="371"/>
      <c r="C9" s="372"/>
      <c r="D9" s="357"/>
      <c r="E9" s="353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5"/>
      <c r="S9" s="356" t="s">
        <v>90</v>
      </c>
      <c r="T9" s="359"/>
      <c r="U9" s="359"/>
      <c r="V9" s="70"/>
    </row>
    <row r="10" spans="1:21" ht="13.5" customHeight="1">
      <c r="A10" s="370"/>
      <c r="B10" s="371"/>
      <c r="C10" s="372"/>
      <c r="D10" s="357"/>
      <c r="E10" s="366" t="s">
        <v>91</v>
      </c>
      <c r="F10" s="366" t="s">
        <v>92</v>
      </c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7"/>
      <c r="T10" s="359"/>
      <c r="U10" s="359"/>
    </row>
    <row r="11" spans="1:21" ht="12" customHeight="1">
      <c r="A11" s="370"/>
      <c r="B11" s="371"/>
      <c r="C11" s="372"/>
      <c r="D11" s="357"/>
      <c r="E11" s="366"/>
      <c r="F11" s="366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9"/>
      <c r="U11" s="359"/>
    </row>
    <row r="12" spans="1:21" ht="15.75" customHeight="1">
      <c r="A12" s="370"/>
      <c r="B12" s="371"/>
      <c r="C12" s="372"/>
      <c r="D12" s="357"/>
      <c r="E12" s="366"/>
      <c r="F12" s="366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9"/>
      <c r="U12" s="359"/>
    </row>
    <row r="13" spans="1:21" ht="369" customHeight="1">
      <c r="A13" s="373"/>
      <c r="B13" s="374"/>
      <c r="C13" s="375"/>
      <c r="D13" s="358"/>
      <c r="E13" s="366"/>
      <c r="F13" s="366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9"/>
      <c r="U13" s="359"/>
    </row>
    <row r="14" spans="1:21" ht="15" customHeight="1">
      <c r="A14" s="363"/>
      <c r="B14" s="364"/>
      <c r="C14" s="365"/>
      <c r="D14" s="79" t="s">
        <v>61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>
        <v>9410</v>
      </c>
      <c r="T14" s="90"/>
      <c r="U14" s="76"/>
    </row>
    <row r="15" spans="1:37" s="78" customFormat="1" ht="36" customHeight="1">
      <c r="A15" s="362" t="s">
        <v>58</v>
      </c>
      <c r="B15" s="362">
        <v>17</v>
      </c>
      <c r="C15" s="362" t="s">
        <v>59</v>
      </c>
      <c r="D15" s="153" t="s">
        <v>60</v>
      </c>
      <c r="E15" s="154">
        <v>350000</v>
      </c>
      <c r="F15" s="154">
        <v>400000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>
        <v>15249500</v>
      </c>
      <c r="T15" s="156"/>
      <c r="U15" s="157">
        <f>SUM(E15:T15)</f>
        <v>15999500</v>
      </c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7" s="78" customFormat="1" ht="18.75">
      <c r="A16" s="361"/>
      <c r="B16" s="361"/>
      <c r="C16" s="361"/>
      <c r="D16" s="158" t="s">
        <v>5</v>
      </c>
      <c r="E16" s="159">
        <f aca="true" t="shared" si="0" ref="E16:S16">E15</f>
        <v>350000</v>
      </c>
      <c r="F16" s="159">
        <f t="shared" si="0"/>
        <v>400000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0</v>
      </c>
      <c r="N16" s="159">
        <f t="shared" si="0"/>
        <v>0</v>
      </c>
      <c r="O16" s="159">
        <f t="shared" si="0"/>
        <v>0</v>
      </c>
      <c r="P16" s="159">
        <f t="shared" si="0"/>
        <v>0</v>
      </c>
      <c r="Q16" s="159">
        <f t="shared" si="0"/>
        <v>0</v>
      </c>
      <c r="R16" s="159">
        <f t="shared" si="0"/>
        <v>0</v>
      </c>
      <c r="S16" s="159">
        <f t="shared" si="0"/>
        <v>15249500</v>
      </c>
      <c r="T16" s="159"/>
      <c r="U16" s="157">
        <f>SUM(E16:T16)</f>
        <v>15999500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1:37" s="78" customFormat="1" ht="18.75">
      <c r="A17" s="128"/>
      <c r="B17" s="128"/>
      <c r="C17" s="128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2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</row>
    <row r="18" spans="1:37" s="78" customFormat="1" ht="18.75">
      <c r="A18" s="128"/>
      <c r="B18" s="128"/>
      <c r="C18" s="128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2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</row>
    <row r="19" spans="1:37" s="78" customFormat="1" ht="18.75">
      <c r="A19" s="128"/>
      <c r="B19" s="128"/>
      <c r="C19" s="128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2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  <row r="20" spans="1:37" s="78" customFormat="1" ht="18.75">
      <c r="A20" s="128"/>
      <c r="B20" s="128"/>
      <c r="C20" s="128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2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s="78" customFormat="1" ht="18.75">
      <c r="A21" s="128"/>
      <c r="B21" s="128"/>
      <c r="C21" s="128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1:37" s="78" customFormat="1" ht="18.75">
      <c r="A22" s="128"/>
      <c r="B22" s="128"/>
      <c r="C22" s="128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1:37" s="78" customFormat="1" ht="18.75">
      <c r="A23" s="128"/>
      <c r="B23" s="128"/>
      <c r="C23" s="128"/>
      <c r="D23" s="160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s="78" customFormat="1" ht="18.75">
      <c r="A24" s="128"/>
      <c r="B24" s="128"/>
      <c r="C24" s="128"/>
      <c r="D24" s="16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s="132" customFormat="1" ht="35.25" customHeight="1">
      <c r="A25" s="128"/>
      <c r="B25" s="128"/>
      <c r="C25" s="128"/>
      <c r="D25" s="163"/>
      <c r="E25" s="164"/>
      <c r="F25" s="164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</row>
    <row r="26" spans="1:37" s="170" customFormat="1" ht="35.25" customHeight="1">
      <c r="A26" s="165" t="s">
        <v>115</v>
      </c>
      <c r="B26" s="165"/>
      <c r="C26" s="165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8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</row>
    <row r="27" spans="1:37" ht="12.75">
      <c r="A27" s="72"/>
      <c r="B27" s="72"/>
      <c r="C27" s="72"/>
      <c r="E27" s="73"/>
      <c r="F27" s="73"/>
      <c r="G27" s="7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5" ht="20.25">
      <c r="A28" s="72"/>
      <c r="B28" s="72"/>
      <c r="C28" s="72"/>
      <c r="E28" s="352"/>
      <c r="F28" s="352"/>
      <c r="G28" s="352"/>
      <c r="H28" s="352"/>
      <c r="I28" s="352"/>
      <c r="J28" s="352"/>
      <c r="K28" s="352"/>
      <c r="L28" s="35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7" ht="12.75">
      <c r="A29" s="72"/>
      <c r="B29" s="72"/>
      <c r="C29" s="72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ht="12.75">
      <c r="A30" s="72"/>
      <c r="B30" s="72"/>
      <c r="C30" s="72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6" ht="12.75">
      <c r="A31" s="72"/>
      <c r="B31" s="72"/>
      <c r="C31" s="72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36" ht="15.75">
      <c r="A32" s="72"/>
      <c r="B32" s="72"/>
      <c r="C32" s="72"/>
      <c r="D32" s="75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ht="12.75">
      <c r="A33" s="72"/>
      <c r="B33" s="72"/>
      <c r="C33" s="7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ht="12.75">
      <c r="A34" s="72"/>
      <c r="B34" s="72"/>
      <c r="C34" s="72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12.75">
      <c r="A35" s="72"/>
      <c r="B35" s="72"/>
      <c r="C35" s="72"/>
      <c r="E35" s="73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ht="12.75">
      <c r="A36" s="72"/>
      <c r="B36" s="72"/>
      <c r="C36" s="72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72"/>
      <c r="B37" s="72"/>
      <c r="C37" s="72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72"/>
      <c r="B38" s="72"/>
      <c r="C38" s="72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72"/>
      <c r="B39" s="72"/>
      <c r="C39" s="72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72"/>
      <c r="B40" s="72"/>
      <c r="C40" s="72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ht="12.75">
      <c r="A41" s="72"/>
      <c r="B41" s="72"/>
      <c r="C41" s="72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72"/>
      <c r="B42" s="72"/>
      <c r="C42" s="72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72"/>
      <c r="B43" s="72"/>
      <c r="C43" s="72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72"/>
      <c r="B44" s="72"/>
      <c r="C44" s="72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72"/>
      <c r="B45" s="72"/>
      <c r="C45" s="72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ht="12.75">
      <c r="A46" s="72"/>
      <c r="B46" s="72"/>
      <c r="C46" s="72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72"/>
      <c r="B47" s="72"/>
      <c r="C47" s="72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72"/>
      <c r="B48" s="72"/>
      <c r="C48" s="72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72"/>
      <c r="B49" s="72"/>
      <c r="C49" s="72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72"/>
      <c r="B50" s="72"/>
      <c r="C50" s="72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ht="12.75">
      <c r="A51" s="72"/>
      <c r="B51" s="72"/>
      <c r="C51" s="72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2"/>
      <c r="B52" s="72"/>
      <c r="C52" s="72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2"/>
      <c r="B53" s="72"/>
      <c r="C53" s="72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2"/>
      <c r="B54" s="72"/>
      <c r="C54" s="72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2"/>
      <c r="B55" s="72"/>
      <c r="C55" s="72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ht="12.75">
      <c r="A56" s="72"/>
      <c r="B56" s="72"/>
      <c r="C56" s="72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2"/>
      <c r="B57" s="72"/>
      <c r="C57" s="72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2"/>
      <c r="B58" s="72"/>
      <c r="C58" s="72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2"/>
      <c r="B59" s="72"/>
      <c r="C59" s="7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2"/>
      <c r="B60" s="72"/>
      <c r="C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ht="12.75">
      <c r="A61" s="72"/>
      <c r="B61" s="72"/>
      <c r="C61" s="7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2"/>
      <c r="B62" s="72"/>
      <c r="C62" s="7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2"/>
      <c r="B63" s="72"/>
      <c r="C63" s="72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2"/>
      <c r="B64" s="72"/>
      <c r="C64" s="72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2"/>
      <c r="B65" s="72"/>
      <c r="C65" s="72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ht="12.75">
      <c r="A66" s="72"/>
      <c r="B66" s="72"/>
      <c r="C66" s="72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2"/>
      <c r="B67" s="72"/>
      <c r="C67" s="72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2"/>
      <c r="B68" s="72"/>
      <c r="C68" s="7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2"/>
      <c r="B69" s="72"/>
      <c r="C69" s="72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2"/>
      <c r="B70" s="72"/>
      <c r="C70" s="72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ht="12.75">
      <c r="A71" s="72"/>
      <c r="B71" s="72"/>
      <c r="C71" s="72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2"/>
      <c r="B72" s="72"/>
      <c r="C72" s="72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2"/>
      <c r="B73" s="72"/>
      <c r="C73" s="72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2"/>
      <c r="B74" s="72"/>
      <c r="C74" s="72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2"/>
      <c r="B75" s="72"/>
      <c r="C75" s="72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72"/>
      <c r="B76" s="72"/>
      <c r="C76" s="72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72"/>
      <c r="B77" s="72"/>
      <c r="C77" s="72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36" ht="12.75">
      <c r="A78" s="72"/>
      <c r="B78" s="72"/>
      <c r="C78" s="72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</row>
    <row r="79" spans="1:36" ht="12.75">
      <c r="A79" s="72"/>
      <c r="B79" s="72"/>
      <c r="C79" s="72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</row>
    <row r="80" spans="1:36" ht="12.75">
      <c r="A80" s="72"/>
      <c r="B80" s="72"/>
      <c r="C80" s="72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</row>
    <row r="81" spans="1:36" ht="12.75">
      <c r="A81" s="72"/>
      <c r="B81" s="72"/>
      <c r="C81" s="72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</row>
    <row r="82" spans="1:36" ht="12.75">
      <c r="A82" s="72"/>
      <c r="B82" s="72"/>
      <c r="C82" s="72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</row>
    <row r="83" spans="1:36" ht="12.75">
      <c r="A83" s="72"/>
      <c r="B83" s="72"/>
      <c r="C83" s="72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</row>
    <row r="84" spans="1:36" ht="12.75">
      <c r="A84" s="72"/>
      <c r="B84" s="72"/>
      <c r="C84" s="72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</row>
    <row r="85" spans="1:36" ht="12.75">
      <c r="A85" s="72"/>
      <c r="B85" s="72"/>
      <c r="C85" s="72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</row>
    <row r="86" spans="1:36" ht="12.75">
      <c r="A86" s="72"/>
      <c r="B86" s="72"/>
      <c r="C86" s="72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</row>
    <row r="87" spans="1:36" ht="12.75">
      <c r="A87" s="72"/>
      <c r="B87" s="72"/>
      <c r="C87" s="72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</row>
    <row r="88" spans="1:36" ht="12.75">
      <c r="A88" s="72"/>
      <c r="B88" s="72"/>
      <c r="C88" s="72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</row>
    <row r="89" spans="1:36" ht="12.75">
      <c r="A89" s="72"/>
      <c r="B89" s="72"/>
      <c r="C89" s="72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</row>
    <row r="90" spans="1:36" ht="12.75">
      <c r="A90" s="72"/>
      <c r="B90" s="72"/>
      <c r="C90" s="72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</row>
    <row r="91" spans="1:36" ht="12.75">
      <c r="A91" s="72"/>
      <c r="B91" s="72"/>
      <c r="C91" s="72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</row>
    <row r="92" spans="1:36" ht="12.75">
      <c r="A92" s="72"/>
      <c r="B92" s="72"/>
      <c r="C92" s="72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</row>
    <row r="93" spans="1:36" ht="12.75">
      <c r="A93" s="72"/>
      <c r="B93" s="72"/>
      <c r="C93" s="72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</row>
    <row r="94" spans="1:36" ht="12.75">
      <c r="A94" s="72"/>
      <c r="B94" s="72"/>
      <c r="C94" s="72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</row>
    <row r="95" spans="1:36" ht="12.75">
      <c r="A95" s="72"/>
      <c r="B95" s="72"/>
      <c r="C95" s="72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</row>
    <row r="96" spans="1:36" ht="12.75">
      <c r="A96" s="72"/>
      <c r="B96" s="72"/>
      <c r="C96" s="72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</row>
    <row r="97" spans="1:36" ht="12.75">
      <c r="A97" s="72"/>
      <c r="B97" s="72"/>
      <c r="C97" s="72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</row>
    <row r="98" spans="1:36" ht="12.75">
      <c r="A98" s="72"/>
      <c r="B98" s="72"/>
      <c r="C98" s="72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</row>
    <row r="99" spans="1:36" ht="12.75">
      <c r="A99" s="72"/>
      <c r="B99" s="72"/>
      <c r="C99" s="72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</row>
    <row r="100" spans="1:36" ht="12.75">
      <c r="A100" s="72"/>
      <c r="B100" s="72"/>
      <c r="C100" s="72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</row>
    <row r="101" spans="1:36" ht="12.75">
      <c r="A101" s="72"/>
      <c r="B101" s="72"/>
      <c r="C101" s="72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ht="12.75">
      <c r="A102" s="72"/>
      <c r="B102" s="72"/>
      <c r="C102" s="72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</row>
    <row r="103" spans="1:36" ht="12.75">
      <c r="A103" s="72"/>
      <c r="B103" s="72"/>
      <c r="C103" s="72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</row>
    <row r="104" spans="1:36" ht="12.75">
      <c r="A104" s="72"/>
      <c r="B104" s="72"/>
      <c r="C104" s="72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</row>
    <row r="105" spans="1:3" ht="12.75">
      <c r="A105" s="72"/>
      <c r="B105" s="72"/>
      <c r="C105" s="72"/>
    </row>
    <row r="106" spans="1:3" ht="12.75">
      <c r="A106" s="72"/>
      <c r="B106" s="72"/>
      <c r="C106" s="72"/>
    </row>
    <row r="107" spans="1:3" ht="12.75">
      <c r="A107" s="72"/>
      <c r="B107" s="72"/>
      <c r="C107" s="72"/>
    </row>
    <row r="108" spans="1:3" ht="12.75">
      <c r="A108" s="72"/>
      <c r="B108" s="72"/>
      <c r="C108" s="72"/>
    </row>
    <row r="109" spans="1:3" ht="12.75">
      <c r="A109" s="72"/>
      <c r="B109" s="72"/>
      <c r="C109" s="72"/>
    </row>
    <row r="110" spans="1:3" ht="12.75">
      <c r="A110" s="72"/>
      <c r="B110" s="72"/>
      <c r="C110" s="72"/>
    </row>
    <row r="111" spans="1:3" ht="12.75">
      <c r="A111" s="72"/>
      <c r="B111" s="72"/>
      <c r="C111" s="72"/>
    </row>
    <row r="112" spans="1:3" ht="12.75">
      <c r="A112" s="72"/>
      <c r="B112" s="72"/>
      <c r="C112" s="72"/>
    </row>
    <row r="113" spans="1:3" ht="12.75">
      <c r="A113" s="72"/>
      <c r="B113" s="72"/>
      <c r="C113" s="72"/>
    </row>
    <row r="114" spans="1:3" ht="12.75">
      <c r="A114" s="72"/>
      <c r="B114" s="72"/>
      <c r="C114" s="72"/>
    </row>
    <row r="115" spans="1:3" ht="12.75">
      <c r="A115" s="72"/>
      <c r="B115" s="72"/>
      <c r="C115" s="72"/>
    </row>
    <row r="116" spans="1:3" ht="12.75">
      <c r="A116" s="72"/>
      <c r="B116" s="72"/>
      <c r="C116" s="72"/>
    </row>
    <row r="117" spans="1:3" ht="12.75">
      <c r="A117" s="72"/>
      <c r="B117" s="72"/>
      <c r="C117" s="72"/>
    </row>
    <row r="118" spans="1:3" ht="12.75">
      <c r="A118" s="72"/>
      <c r="B118" s="72"/>
      <c r="C118" s="72"/>
    </row>
    <row r="119" spans="1:3" ht="12.75">
      <c r="A119" s="72"/>
      <c r="B119" s="72"/>
      <c r="C119" s="72"/>
    </row>
    <row r="120" spans="1:3" ht="12.75">
      <c r="A120" s="72"/>
      <c r="B120" s="72"/>
      <c r="C120" s="72"/>
    </row>
    <row r="121" spans="1:3" ht="12.75">
      <c r="A121" s="72"/>
      <c r="B121" s="72"/>
      <c r="C121" s="72"/>
    </row>
    <row r="122" spans="1:3" ht="12.75">
      <c r="A122" s="72"/>
      <c r="B122" s="72"/>
      <c r="C122" s="72"/>
    </row>
    <row r="123" spans="1:3" ht="12.75">
      <c r="A123" s="72"/>
      <c r="B123" s="72"/>
      <c r="C123" s="72"/>
    </row>
    <row r="124" spans="1:3" ht="12.75">
      <c r="A124" s="72"/>
      <c r="B124" s="72"/>
      <c r="C124" s="72"/>
    </row>
    <row r="125" spans="1:3" ht="12.75">
      <c r="A125" s="72"/>
      <c r="B125" s="72"/>
      <c r="C125" s="72"/>
    </row>
    <row r="126" spans="1:3" ht="12.75">
      <c r="A126" s="72"/>
      <c r="B126" s="72"/>
      <c r="C126" s="72"/>
    </row>
    <row r="127" spans="1:3" ht="12.75">
      <c r="A127" s="72"/>
      <c r="B127" s="72"/>
      <c r="C127" s="72"/>
    </row>
    <row r="128" spans="1:3" ht="12.75">
      <c r="A128" s="72"/>
      <c r="B128" s="72"/>
      <c r="C128" s="72"/>
    </row>
    <row r="129" spans="1:3" ht="12.75">
      <c r="A129" s="72"/>
      <c r="B129" s="72"/>
      <c r="C129" s="72"/>
    </row>
    <row r="130" spans="1:3" ht="12.75">
      <c r="A130" s="72"/>
      <c r="B130" s="72"/>
      <c r="C130" s="72"/>
    </row>
    <row r="131" spans="1:3" ht="12.75">
      <c r="A131" s="72"/>
      <c r="B131" s="72"/>
      <c r="C131" s="72"/>
    </row>
    <row r="132" spans="1:3" ht="12.75">
      <c r="A132" s="72"/>
      <c r="B132" s="72"/>
      <c r="C132" s="72"/>
    </row>
    <row r="133" spans="1:3" ht="12.75">
      <c r="A133" s="72"/>
      <c r="B133" s="72"/>
      <c r="C133" s="72"/>
    </row>
    <row r="134" spans="1:3" ht="12.75">
      <c r="A134" s="72"/>
      <c r="B134" s="72"/>
      <c r="C134" s="72"/>
    </row>
    <row r="135" spans="1:3" ht="12.75">
      <c r="A135" s="72"/>
      <c r="B135" s="72"/>
      <c r="C135" s="72"/>
    </row>
    <row r="136" spans="1:3" ht="12.75">
      <c r="A136" s="72"/>
      <c r="B136" s="72"/>
      <c r="C136" s="72"/>
    </row>
    <row r="137" spans="1:3" ht="12.75">
      <c r="A137" s="72"/>
      <c r="B137" s="72"/>
      <c r="C137" s="72"/>
    </row>
    <row r="138" spans="1:3" ht="12.75">
      <c r="A138" s="72"/>
      <c r="B138" s="72"/>
      <c r="C138" s="72"/>
    </row>
    <row r="139" spans="1:3" ht="12.75">
      <c r="A139" s="72"/>
      <c r="B139" s="72"/>
      <c r="C139" s="72"/>
    </row>
    <row r="140" spans="1:3" ht="12.75">
      <c r="A140" s="72"/>
      <c r="B140" s="72"/>
      <c r="C140" s="72"/>
    </row>
    <row r="141" spans="1:3" ht="12.75">
      <c r="A141" s="72"/>
      <c r="B141" s="72"/>
      <c r="C141" s="72"/>
    </row>
    <row r="142" spans="1:3" ht="12.75">
      <c r="A142" s="72"/>
      <c r="B142" s="72"/>
      <c r="C142" s="72"/>
    </row>
    <row r="143" spans="1:3" ht="12.75">
      <c r="A143" s="72"/>
      <c r="B143" s="72"/>
      <c r="C143" s="72"/>
    </row>
    <row r="144" spans="1:3" ht="12.75">
      <c r="A144" s="72"/>
      <c r="B144" s="72"/>
      <c r="C144" s="72"/>
    </row>
    <row r="145" spans="1:3" ht="12.75">
      <c r="A145" s="72"/>
      <c r="B145" s="72"/>
      <c r="C145" s="72"/>
    </row>
    <row r="146" spans="1:3" ht="12.75">
      <c r="A146" s="72"/>
      <c r="B146" s="72"/>
      <c r="C146" s="72"/>
    </row>
    <row r="147" spans="1:3" ht="12.75">
      <c r="A147" s="72"/>
      <c r="B147" s="72"/>
      <c r="C147" s="72"/>
    </row>
    <row r="148" spans="1:3" ht="12.75">
      <c r="A148" s="72"/>
      <c r="B148" s="72"/>
      <c r="C148" s="72"/>
    </row>
    <row r="149" spans="1:3" ht="12.75">
      <c r="A149" s="72"/>
      <c r="B149" s="72"/>
      <c r="C149" s="72"/>
    </row>
    <row r="150" spans="1:3" ht="12.75">
      <c r="A150" s="72"/>
      <c r="B150" s="72"/>
      <c r="C150" s="72"/>
    </row>
    <row r="151" spans="1:3" ht="12.75">
      <c r="A151" s="72"/>
      <c r="B151" s="72"/>
      <c r="C151" s="72"/>
    </row>
    <row r="152" spans="1:3" ht="12.75">
      <c r="A152" s="72"/>
      <c r="B152" s="72"/>
      <c r="C152" s="72"/>
    </row>
    <row r="153" spans="1:3" ht="12.75">
      <c r="A153" s="72"/>
      <c r="B153" s="72"/>
      <c r="C153" s="72"/>
    </row>
    <row r="154" spans="1:3" ht="12.75">
      <c r="A154" s="72"/>
      <c r="B154" s="72"/>
      <c r="C154" s="72"/>
    </row>
    <row r="155" spans="1:3" ht="12.75">
      <c r="A155" s="72"/>
      <c r="B155" s="72"/>
      <c r="C155" s="72"/>
    </row>
    <row r="156" spans="1:3" ht="12.75">
      <c r="A156" s="72"/>
      <c r="B156" s="72"/>
      <c r="C156" s="72"/>
    </row>
    <row r="157" spans="1:3" ht="12.75">
      <c r="A157" s="72"/>
      <c r="B157" s="72"/>
      <c r="C157" s="72"/>
    </row>
    <row r="158" spans="1:3" ht="12.75">
      <c r="A158" s="72"/>
      <c r="B158" s="72"/>
      <c r="C158" s="72"/>
    </row>
    <row r="159" spans="1:3" ht="12.75">
      <c r="A159" s="72"/>
      <c r="B159" s="72"/>
      <c r="C159" s="72"/>
    </row>
    <row r="160" spans="1:3" ht="12.75">
      <c r="A160" s="72"/>
      <c r="B160" s="72"/>
      <c r="C160" s="72"/>
    </row>
    <row r="161" spans="1:3" ht="12.75">
      <c r="A161" s="72"/>
      <c r="B161" s="72"/>
      <c r="C161" s="72"/>
    </row>
    <row r="162" spans="1:3" ht="12.75">
      <c r="A162" s="72"/>
      <c r="B162" s="72"/>
      <c r="C162" s="72"/>
    </row>
    <row r="163" spans="1:3" ht="12.75">
      <c r="A163" s="72"/>
      <c r="B163" s="72"/>
      <c r="C163" s="72"/>
    </row>
    <row r="164" spans="1:3" ht="12.75">
      <c r="A164" s="72"/>
      <c r="B164" s="72"/>
      <c r="C164" s="72"/>
    </row>
    <row r="165" spans="1:3" ht="12.75">
      <c r="A165" s="72"/>
      <c r="B165" s="72"/>
      <c r="C165" s="72"/>
    </row>
    <row r="166" spans="1:3" ht="12.75">
      <c r="A166" s="72"/>
      <c r="B166" s="72"/>
      <c r="C166" s="72"/>
    </row>
    <row r="167" spans="1:3" ht="12.75">
      <c r="A167" s="72"/>
      <c r="B167" s="72"/>
      <c r="C167" s="72"/>
    </row>
    <row r="168" spans="1:3" ht="12.75">
      <c r="A168" s="72"/>
      <c r="B168" s="72"/>
      <c r="C168" s="72"/>
    </row>
    <row r="169" spans="1:3" ht="12.75">
      <c r="A169" s="72"/>
      <c r="B169" s="72"/>
      <c r="C169" s="72"/>
    </row>
    <row r="170" spans="1:3" ht="12.75">
      <c r="A170" s="72"/>
      <c r="B170" s="72"/>
      <c r="C170" s="72"/>
    </row>
    <row r="171" spans="1:3" ht="12.75">
      <c r="A171" s="72"/>
      <c r="B171" s="72"/>
      <c r="C171" s="72"/>
    </row>
    <row r="172" spans="1:3" ht="12.75">
      <c r="A172" s="72"/>
      <c r="B172" s="72"/>
      <c r="C172" s="72"/>
    </row>
    <row r="173" spans="1:3" ht="12.75">
      <c r="A173" s="72"/>
      <c r="B173" s="72"/>
      <c r="C173" s="72"/>
    </row>
    <row r="174" spans="1:3" ht="12.75">
      <c r="A174" s="72"/>
      <c r="B174" s="72"/>
      <c r="C174" s="72"/>
    </row>
    <row r="175" spans="1:3" ht="12.75">
      <c r="A175" s="72"/>
      <c r="B175" s="72"/>
      <c r="C175" s="72"/>
    </row>
    <row r="176" spans="1:3" ht="12.75">
      <c r="A176" s="72"/>
      <c r="B176" s="72"/>
      <c r="C176" s="72"/>
    </row>
    <row r="177" spans="1:3" ht="12.75">
      <c r="A177" s="72"/>
      <c r="B177" s="72"/>
      <c r="C177" s="72"/>
    </row>
    <row r="178" spans="1:3" ht="12.75">
      <c r="A178" s="72"/>
      <c r="B178" s="72"/>
      <c r="C178" s="72"/>
    </row>
    <row r="179" spans="1:3" ht="12.75">
      <c r="A179" s="72"/>
      <c r="B179" s="72"/>
      <c r="C179" s="72"/>
    </row>
    <row r="180" spans="1:3" ht="12.75">
      <c r="A180" s="72"/>
      <c r="B180" s="72"/>
      <c r="C180" s="72"/>
    </row>
    <row r="181" spans="1:3" ht="12.75">
      <c r="A181" s="72"/>
      <c r="B181" s="72"/>
      <c r="C181" s="72"/>
    </row>
    <row r="182" spans="1:3" ht="12.75">
      <c r="A182" s="72"/>
      <c r="B182" s="72"/>
      <c r="C182" s="72"/>
    </row>
    <row r="183" spans="1:3" ht="12.75">
      <c r="A183" s="72"/>
      <c r="B183" s="72"/>
      <c r="C183" s="72"/>
    </row>
    <row r="184" spans="1:3" ht="12.75">
      <c r="A184" s="72"/>
      <c r="B184" s="72"/>
      <c r="C184" s="72"/>
    </row>
    <row r="185" spans="1:3" ht="12.75">
      <c r="A185" s="72"/>
      <c r="B185" s="72"/>
      <c r="C185" s="72"/>
    </row>
    <row r="186" spans="1:3" ht="12.75">
      <c r="A186" s="72"/>
      <c r="B186" s="72"/>
      <c r="C186" s="72"/>
    </row>
    <row r="187" spans="1:3" ht="12.75">
      <c r="A187" s="72"/>
      <c r="B187" s="72"/>
      <c r="C187" s="72"/>
    </row>
    <row r="188" spans="1:3" ht="12.75">
      <c r="A188" s="72"/>
      <c r="B188" s="72"/>
      <c r="C188" s="72"/>
    </row>
    <row r="189" spans="1:3" ht="12.75">
      <c r="A189" s="72"/>
      <c r="B189" s="72"/>
      <c r="C189" s="72"/>
    </row>
    <row r="190" spans="1:3" ht="12.75">
      <c r="A190" s="72"/>
      <c r="B190" s="72"/>
      <c r="C190" s="72"/>
    </row>
    <row r="191" spans="1:3" ht="12.75">
      <c r="A191" s="72"/>
      <c r="B191" s="72"/>
      <c r="C191" s="72"/>
    </row>
    <row r="192" spans="1:3" ht="12.75">
      <c r="A192" s="72"/>
      <c r="B192" s="72"/>
      <c r="C192" s="72"/>
    </row>
    <row r="193" spans="1:3" ht="12.75">
      <c r="A193" s="72"/>
      <c r="B193" s="72"/>
      <c r="C193" s="72"/>
    </row>
    <row r="194" spans="1:3" ht="12.75">
      <c r="A194" s="72"/>
      <c r="B194" s="72"/>
      <c r="C194" s="72"/>
    </row>
    <row r="195" spans="1:3" ht="12.75">
      <c r="A195" s="72"/>
      <c r="B195" s="72"/>
      <c r="C195" s="72"/>
    </row>
    <row r="196" spans="1:3" ht="12.75">
      <c r="A196" s="72"/>
      <c r="B196" s="72"/>
      <c r="C196" s="72"/>
    </row>
    <row r="197" spans="1:3" ht="12.75">
      <c r="A197" s="72"/>
      <c r="B197" s="72"/>
      <c r="C197" s="72"/>
    </row>
    <row r="198" spans="1:3" ht="12.75">
      <c r="A198" s="72"/>
      <c r="B198" s="72"/>
      <c r="C198" s="72"/>
    </row>
    <row r="199" spans="1:3" ht="12.75">
      <c r="A199" s="72"/>
      <c r="B199" s="72"/>
      <c r="C199" s="72"/>
    </row>
    <row r="200" spans="1:3" ht="12.75">
      <c r="A200" s="72"/>
      <c r="B200" s="72"/>
      <c r="C200" s="72"/>
    </row>
    <row r="201" spans="1:3" ht="12.75">
      <c r="A201" s="72"/>
      <c r="B201" s="72"/>
      <c r="C201" s="72"/>
    </row>
    <row r="202" spans="1:3" ht="12.75">
      <c r="A202" s="72"/>
      <c r="B202" s="72"/>
      <c r="C202" s="72"/>
    </row>
    <row r="203" spans="1:3" ht="12.75">
      <c r="A203" s="72"/>
      <c r="B203" s="72"/>
      <c r="C203" s="72"/>
    </row>
    <row r="204" spans="1:3" ht="12.75">
      <c r="A204" s="72"/>
      <c r="B204" s="72"/>
      <c r="C204" s="72"/>
    </row>
    <row r="205" spans="1:3" ht="12.75">
      <c r="A205" s="72"/>
      <c r="B205" s="72"/>
      <c r="C205" s="72"/>
    </row>
    <row r="206" spans="1:3" ht="12.75">
      <c r="A206" s="72"/>
      <c r="B206" s="72"/>
      <c r="C206" s="72"/>
    </row>
    <row r="207" spans="1:3" ht="12.75">
      <c r="A207" s="72"/>
      <c r="B207" s="72"/>
      <c r="C207" s="72"/>
    </row>
    <row r="208" spans="1:3" ht="12.75">
      <c r="A208" s="72"/>
      <c r="B208" s="72"/>
      <c r="C208" s="72"/>
    </row>
    <row r="209" spans="1:3" ht="12.75">
      <c r="A209" s="72"/>
      <c r="B209" s="72"/>
      <c r="C209" s="72"/>
    </row>
    <row r="210" spans="1:3" ht="12.75">
      <c r="A210" s="72"/>
      <c r="B210" s="72"/>
      <c r="C210" s="72"/>
    </row>
    <row r="211" spans="1:3" ht="12.75">
      <c r="A211" s="72"/>
      <c r="B211" s="72"/>
      <c r="C211" s="72"/>
    </row>
    <row r="212" spans="1:3" ht="12.75">
      <c r="A212" s="72"/>
      <c r="B212" s="72"/>
      <c r="C212" s="72"/>
    </row>
    <row r="213" spans="1:3" ht="12.75">
      <c r="A213" s="72"/>
      <c r="B213" s="72"/>
      <c r="C213" s="72"/>
    </row>
    <row r="214" spans="1:3" ht="12.75">
      <c r="A214" s="72"/>
      <c r="B214" s="72"/>
      <c r="C214" s="72"/>
    </row>
    <row r="215" spans="1:3" ht="12.75">
      <c r="A215" s="72"/>
      <c r="B215" s="72"/>
      <c r="C215" s="72"/>
    </row>
    <row r="216" spans="1:3" ht="12.75">
      <c r="A216" s="72"/>
      <c r="B216" s="72"/>
      <c r="C216" s="72"/>
    </row>
    <row r="217" spans="1:3" ht="12.75">
      <c r="A217" s="72"/>
      <c r="B217" s="72"/>
      <c r="C217" s="72"/>
    </row>
    <row r="218" spans="1:3" ht="12.75">
      <c r="A218" s="72"/>
      <c r="B218" s="72"/>
      <c r="C218" s="72"/>
    </row>
    <row r="219" spans="1:3" ht="12.75">
      <c r="A219" s="72"/>
      <c r="B219" s="72"/>
      <c r="C219" s="72"/>
    </row>
    <row r="220" spans="1:3" ht="12.75">
      <c r="A220" s="72"/>
      <c r="B220" s="72"/>
      <c r="C220" s="72"/>
    </row>
    <row r="221" spans="1:3" ht="12.75">
      <c r="A221" s="72"/>
      <c r="B221" s="72"/>
      <c r="C221" s="72"/>
    </row>
    <row r="222" spans="1:3" ht="12.75">
      <c r="A222" s="72"/>
      <c r="B222" s="72"/>
      <c r="C222" s="72"/>
    </row>
    <row r="223" spans="1:3" ht="12.75">
      <c r="A223" s="72"/>
      <c r="B223" s="72"/>
      <c r="C223" s="72"/>
    </row>
    <row r="224" spans="1:3" ht="12.75">
      <c r="A224" s="72"/>
      <c r="B224" s="72"/>
      <c r="C224" s="72"/>
    </row>
    <row r="225" spans="1:3" ht="12.75">
      <c r="A225" s="72"/>
      <c r="B225" s="72"/>
      <c r="C225" s="72"/>
    </row>
    <row r="226" spans="1:3" ht="12.75">
      <c r="A226" s="72"/>
      <c r="B226" s="72"/>
      <c r="C226" s="72"/>
    </row>
    <row r="227" spans="1:3" ht="12.75">
      <c r="A227" s="72"/>
      <c r="B227" s="72"/>
      <c r="C227" s="72"/>
    </row>
    <row r="228" spans="1:3" ht="12.75">
      <c r="A228" s="72"/>
      <c r="B228" s="72"/>
      <c r="C228" s="72"/>
    </row>
    <row r="229" spans="1:3" ht="12.75">
      <c r="A229" s="72"/>
      <c r="B229" s="72"/>
      <c r="C229" s="72"/>
    </row>
    <row r="230" spans="1:3" ht="12.75">
      <c r="A230" s="72"/>
      <c r="B230" s="72"/>
      <c r="C230" s="72"/>
    </row>
    <row r="231" spans="1:3" ht="12.75">
      <c r="A231" s="72"/>
      <c r="B231" s="72"/>
      <c r="C231" s="72"/>
    </row>
    <row r="232" spans="1:3" ht="12.75">
      <c r="A232" s="72"/>
      <c r="B232" s="72"/>
      <c r="C232" s="72"/>
    </row>
    <row r="233" spans="1:3" ht="12.75">
      <c r="A233" s="72"/>
      <c r="B233" s="72"/>
      <c r="C233" s="72"/>
    </row>
    <row r="234" spans="1:3" ht="12.75">
      <c r="A234" s="72"/>
      <c r="B234" s="72"/>
      <c r="C234" s="72"/>
    </row>
    <row r="235" spans="1:3" ht="12.75">
      <c r="A235" s="72"/>
      <c r="B235" s="72"/>
      <c r="C235" s="72"/>
    </row>
    <row r="236" spans="1:3" ht="12.75">
      <c r="A236" s="72"/>
      <c r="B236" s="72"/>
      <c r="C236" s="72"/>
    </row>
    <row r="237" spans="1:3" ht="12.75">
      <c r="A237" s="72"/>
      <c r="B237" s="72"/>
      <c r="C237" s="72"/>
    </row>
    <row r="238" spans="1:3" ht="12.75">
      <c r="A238" s="72"/>
      <c r="B238" s="72"/>
      <c r="C238" s="72"/>
    </row>
    <row r="239" spans="1:3" ht="12.75">
      <c r="A239" s="72"/>
      <c r="B239" s="72"/>
      <c r="C239" s="72"/>
    </row>
    <row r="240" spans="1:3" ht="12.75">
      <c r="A240" s="72"/>
      <c r="B240" s="72"/>
      <c r="C240" s="72"/>
    </row>
    <row r="241" spans="1:3" ht="12.75">
      <c r="A241" s="72"/>
      <c r="B241" s="72"/>
      <c r="C241" s="72"/>
    </row>
    <row r="242" spans="1:3" ht="12.75">
      <c r="A242" s="72"/>
      <c r="B242" s="72"/>
      <c r="C242" s="72"/>
    </row>
    <row r="243" spans="1:3" ht="12.75">
      <c r="A243" s="72"/>
      <c r="B243" s="72"/>
      <c r="C243" s="72"/>
    </row>
    <row r="244" spans="1:3" ht="12.75">
      <c r="A244" s="72"/>
      <c r="B244" s="72"/>
      <c r="C244" s="72"/>
    </row>
    <row r="245" spans="1:3" ht="12.75">
      <c r="A245" s="72"/>
      <c r="B245" s="72"/>
      <c r="C245" s="72"/>
    </row>
    <row r="246" spans="1:3" ht="12.75">
      <c r="A246" s="72"/>
      <c r="B246" s="72"/>
      <c r="C246" s="72"/>
    </row>
    <row r="247" spans="1:3" ht="12.75">
      <c r="A247" s="72"/>
      <c r="B247" s="72"/>
      <c r="C247" s="72"/>
    </row>
    <row r="248" spans="1:3" ht="12.75">
      <c r="A248" s="72"/>
      <c r="B248" s="72"/>
      <c r="C248" s="72"/>
    </row>
    <row r="249" spans="1:3" ht="12.75">
      <c r="A249" s="72"/>
      <c r="B249" s="72"/>
      <c r="C249" s="72"/>
    </row>
    <row r="250" spans="1:3" ht="12.75">
      <c r="A250" s="72"/>
      <c r="B250" s="72"/>
      <c r="C250" s="72"/>
    </row>
    <row r="251" spans="1:3" ht="12.75">
      <c r="A251" s="72"/>
      <c r="B251" s="72"/>
      <c r="C251" s="72"/>
    </row>
    <row r="252" spans="1:3" ht="12.75">
      <c r="A252" s="72"/>
      <c r="B252" s="72"/>
      <c r="C252" s="72"/>
    </row>
    <row r="253" spans="1:3" ht="12.75">
      <c r="A253" s="72"/>
      <c r="B253" s="72"/>
      <c r="C253" s="72"/>
    </row>
    <row r="254" spans="1:3" ht="12.75">
      <c r="A254" s="72"/>
      <c r="B254" s="72"/>
      <c r="C254" s="72"/>
    </row>
    <row r="255" spans="1:3" ht="12.75">
      <c r="A255" s="72"/>
      <c r="B255" s="72"/>
      <c r="C255" s="72"/>
    </row>
    <row r="256" spans="1:3" ht="12.75">
      <c r="A256" s="72"/>
      <c r="B256" s="72"/>
      <c r="C256" s="72"/>
    </row>
    <row r="257" spans="1:3" ht="12.75">
      <c r="A257" s="72"/>
      <c r="B257" s="72"/>
      <c r="C257" s="72"/>
    </row>
    <row r="258" spans="1:3" ht="12.75">
      <c r="A258" s="72"/>
      <c r="B258" s="72"/>
      <c r="C258" s="72"/>
    </row>
    <row r="259" spans="1:3" ht="12.75">
      <c r="A259" s="72"/>
      <c r="B259" s="72"/>
      <c r="C259" s="72"/>
    </row>
    <row r="260" spans="1:3" ht="12.75">
      <c r="A260" s="72"/>
      <c r="B260" s="72"/>
      <c r="C260" s="72"/>
    </row>
    <row r="261" spans="1:3" ht="12.75">
      <c r="A261" s="72"/>
      <c r="B261" s="72"/>
      <c r="C261" s="72"/>
    </row>
    <row r="262" spans="1:3" ht="12.75">
      <c r="A262" s="72"/>
      <c r="B262" s="72"/>
      <c r="C262" s="72"/>
    </row>
    <row r="263" spans="1:3" ht="12.75">
      <c r="A263" s="72"/>
      <c r="B263" s="72"/>
      <c r="C263" s="72"/>
    </row>
  </sheetData>
  <sheetProtection/>
  <mergeCells count="27">
    <mergeCell ref="O10:O13"/>
    <mergeCell ref="N10:N13"/>
    <mergeCell ref="M10:M13"/>
    <mergeCell ref="L10:L13"/>
    <mergeCell ref="G10:G13"/>
    <mergeCell ref="H10:H13"/>
    <mergeCell ref="I10:I13"/>
    <mergeCell ref="A16:C16"/>
    <mergeCell ref="A15:C15"/>
    <mergeCell ref="A14:C14"/>
    <mergeCell ref="E10:E13"/>
    <mergeCell ref="F10:F13"/>
    <mergeCell ref="A8:C13"/>
    <mergeCell ref="D8:D13"/>
    <mergeCell ref="E8:S8"/>
    <mergeCell ref="S9:S13"/>
    <mergeCell ref="J10:J13"/>
    <mergeCell ref="R3:U3"/>
    <mergeCell ref="E28:L28"/>
    <mergeCell ref="E9:R9"/>
    <mergeCell ref="R10:R13"/>
    <mergeCell ref="Q10:Q13"/>
    <mergeCell ref="P10:P13"/>
    <mergeCell ref="U8:U13"/>
    <mergeCell ref="A6:U6"/>
    <mergeCell ref="T8:T13"/>
    <mergeCell ref="K10:K13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portrait" paperSize="9" scale="41" r:id="rId1"/>
  <headerFooter alignWithMargins="0">
    <oddFooter>&amp;C
&amp;R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SheetLayoutView="90" zoomScalePageLayoutView="0" workbookViewId="0" topLeftCell="A1">
      <selection activeCell="A3" sqref="A3:I3"/>
    </sheetView>
  </sheetViews>
  <sheetFormatPr defaultColWidth="9.16015625" defaultRowHeight="12.75"/>
  <cols>
    <col min="1" max="2" width="13.66015625" style="8" customWidth="1"/>
    <col min="3" max="3" width="13" style="8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80" customWidth="1"/>
  </cols>
  <sheetData>
    <row r="1" spans="1:9" s="6" customFormat="1" ht="22.5" customHeight="1">
      <c r="A1" s="91"/>
      <c r="B1" s="91"/>
      <c r="C1" s="91"/>
      <c r="D1" s="91"/>
      <c r="E1" s="91"/>
      <c r="F1" s="91"/>
      <c r="G1" s="91"/>
      <c r="H1" s="91"/>
      <c r="I1" s="263" t="s">
        <v>632</v>
      </c>
    </row>
    <row r="2" spans="7:9" ht="69.75" customHeight="1">
      <c r="G2" s="40"/>
      <c r="H2" s="377" t="s">
        <v>633</v>
      </c>
      <c r="I2" s="378"/>
    </row>
    <row r="3" spans="1:9" ht="27.75" customHeight="1">
      <c r="A3" s="381" t="s">
        <v>623</v>
      </c>
      <c r="B3" s="382"/>
      <c r="C3" s="382"/>
      <c r="D3" s="382"/>
      <c r="E3" s="382"/>
      <c r="F3" s="382"/>
      <c r="G3" s="382"/>
      <c r="H3" s="382"/>
      <c r="I3" s="382"/>
    </row>
    <row r="4" spans="1:9" ht="18.75">
      <c r="A4" s="9"/>
      <c r="B4" s="10"/>
      <c r="C4" s="10"/>
      <c r="D4" s="81"/>
      <c r="E4" s="82"/>
      <c r="F4" s="82"/>
      <c r="G4" s="11"/>
      <c r="H4" s="82"/>
      <c r="I4" s="7" t="s">
        <v>62</v>
      </c>
    </row>
    <row r="5" spans="1:9" s="100" customFormat="1" ht="150" customHeight="1">
      <c r="A5" s="125" t="s">
        <v>84</v>
      </c>
      <c r="B5" s="125" t="s">
        <v>85</v>
      </c>
      <c r="C5" s="125" t="s">
        <v>86</v>
      </c>
      <c r="D5" s="125" t="s">
        <v>22</v>
      </c>
      <c r="E5" s="101" t="s">
        <v>21</v>
      </c>
      <c r="F5" s="101" t="s">
        <v>12</v>
      </c>
      <c r="G5" s="101" t="s">
        <v>13</v>
      </c>
      <c r="H5" s="101" t="s">
        <v>14</v>
      </c>
      <c r="I5" s="101" t="s">
        <v>15</v>
      </c>
    </row>
    <row r="6" spans="1:9" s="99" customFormat="1" ht="33.75" customHeight="1" hidden="1">
      <c r="A6" s="96" t="s">
        <v>9</v>
      </c>
      <c r="B6" s="96"/>
      <c r="C6" s="96"/>
      <c r="D6" s="97" t="s">
        <v>82</v>
      </c>
      <c r="E6" s="98"/>
      <c r="F6" s="98"/>
      <c r="G6" s="98"/>
      <c r="H6" s="98"/>
      <c r="I6" s="98"/>
    </row>
    <row r="7" spans="1:9" s="100" customFormat="1" ht="66" customHeight="1">
      <c r="A7" s="136"/>
      <c r="B7" s="136"/>
      <c r="C7" s="136"/>
      <c r="D7" s="141" t="s">
        <v>111</v>
      </c>
      <c r="E7" s="138"/>
      <c r="F7" s="138">
        <v>500000</v>
      </c>
      <c r="G7" s="138"/>
      <c r="H7" s="138"/>
      <c r="I7" s="138">
        <v>3581000</v>
      </c>
    </row>
    <row r="8" spans="1:9" s="100" customFormat="1" ht="66" customHeight="1" hidden="1">
      <c r="A8" s="136"/>
      <c r="B8" s="136"/>
      <c r="C8" s="136"/>
      <c r="D8" s="142" t="s">
        <v>102</v>
      </c>
      <c r="E8" s="138"/>
      <c r="F8" s="138"/>
      <c r="G8" s="138"/>
      <c r="H8" s="138"/>
      <c r="I8" s="142" t="s">
        <v>102</v>
      </c>
    </row>
    <row r="9" spans="1:9" s="100" customFormat="1" ht="66" customHeight="1" hidden="1">
      <c r="A9" s="136"/>
      <c r="B9" s="136"/>
      <c r="C9" s="136"/>
      <c r="D9" s="143"/>
      <c r="E9" s="138"/>
      <c r="F9" s="138"/>
      <c r="G9" s="138"/>
      <c r="H9" s="138"/>
      <c r="I9" s="138"/>
    </row>
    <row r="10" spans="1:9" s="100" customFormat="1" ht="108" customHeight="1">
      <c r="A10" s="136"/>
      <c r="B10" s="136" t="s">
        <v>101</v>
      </c>
      <c r="C10" s="136"/>
      <c r="D10" s="133" t="s">
        <v>102</v>
      </c>
      <c r="E10" s="138" t="s">
        <v>100</v>
      </c>
      <c r="F10" s="138"/>
      <c r="G10" s="138"/>
      <c r="H10" s="138"/>
      <c r="I10" s="138">
        <v>400000</v>
      </c>
    </row>
    <row r="11" spans="1:9" ht="67.5" customHeight="1">
      <c r="A11" s="136"/>
      <c r="B11" s="136" t="s">
        <v>95</v>
      </c>
      <c r="C11" s="136"/>
      <c r="D11" s="137" t="s">
        <v>94</v>
      </c>
      <c r="E11" s="137" t="s">
        <v>110</v>
      </c>
      <c r="F11" s="138">
        <v>500000</v>
      </c>
      <c r="G11" s="138"/>
      <c r="H11" s="138"/>
      <c r="I11" s="138">
        <v>500000</v>
      </c>
    </row>
    <row r="12" spans="1:9" ht="67.5" customHeight="1" hidden="1">
      <c r="A12" s="136"/>
      <c r="B12" s="136"/>
      <c r="C12" s="136"/>
      <c r="D12" s="137"/>
      <c r="E12" s="144"/>
      <c r="F12" s="138"/>
      <c r="G12" s="138"/>
      <c r="H12" s="138"/>
      <c r="I12" s="138"/>
    </row>
    <row r="13" spans="1:9" ht="67.5" customHeight="1" hidden="1">
      <c r="A13" s="136"/>
      <c r="B13" s="136"/>
      <c r="C13" s="136"/>
      <c r="D13" s="137"/>
      <c r="E13" s="144"/>
      <c r="F13" s="138"/>
      <c r="G13" s="138"/>
      <c r="H13" s="138"/>
      <c r="I13" s="138"/>
    </row>
    <row r="14" spans="1:9" ht="67.5" customHeight="1" hidden="1">
      <c r="A14" s="136"/>
      <c r="B14" s="136"/>
      <c r="C14" s="136"/>
      <c r="D14" s="137"/>
      <c r="E14" s="144"/>
      <c r="F14" s="138"/>
      <c r="G14" s="138"/>
      <c r="H14" s="138"/>
      <c r="I14" s="138"/>
    </row>
    <row r="15" spans="1:9" ht="67.5" customHeight="1" hidden="1">
      <c r="A15" s="136"/>
      <c r="B15" s="136"/>
      <c r="C15" s="136"/>
      <c r="D15" s="137"/>
      <c r="E15" s="144"/>
      <c r="F15" s="138"/>
      <c r="G15" s="138"/>
      <c r="H15" s="138"/>
      <c r="I15" s="138"/>
    </row>
    <row r="16" spans="1:9" ht="67.5" customHeight="1" hidden="1">
      <c r="A16" s="136"/>
      <c r="B16" s="136"/>
      <c r="C16" s="136"/>
      <c r="D16" s="137"/>
      <c r="E16" s="137"/>
      <c r="F16" s="138"/>
      <c r="G16" s="138"/>
      <c r="H16" s="138"/>
      <c r="I16" s="138"/>
    </row>
    <row r="17" spans="1:9" ht="67.5" customHeight="1" hidden="1">
      <c r="A17" s="136"/>
      <c r="B17" s="136"/>
      <c r="C17" s="136"/>
      <c r="D17" s="137"/>
      <c r="E17" s="137"/>
      <c r="F17" s="138"/>
      <c r="G17" s="138"/>
      <c r="H17" s="138"/>
      <c r="I17" s="138"/>
    </row>
    <row r="18" spans="1:9" ht="67.5" customHeight="1" hidden="1">
      <c r="A18" s="136"/>
      <c r="B18" s="136"/>
      <c r="C18" s="136"/>
      <c r="D18" s="137"/>
      <c r="E18" s="137"/>
      <c r="F18" s="138"/>
      <c r="G18" s="138"/>
      <c r="H18" s="138"/>
      <c r="I18" s="138"/>
    </row>
    <row r="19" spans="1:9" ht="67.5" customHeight="1" hidden="1">
      <c r="A19" s="136"/>
      <c r="B19" s="136"/>
      <c r="C19" s="136"/>
      <c r="D19" s="137"/>
      <c r="E19" s="137"/>
      <c r="F19" s="138"/>
      <c r="G19" s="138"/>
      <c r="H19" s="138"/>
      <c r="I19" s="138"/>
    </row>
    <row r="20" spans="1:9" ht="67.5" customHeight="1" hidden="1">
      <c r="A20" s="136"/>
      <c r="B20" s="136"/>
      <c r="C20" s="136"/>
      <c r="D20" s="137"/>
      <c r="E20" s="137"/>
      <c r="F20" s="138"/>
      <c r="G20" s="138"/>
      <c r="H20" s="138"/>
      <c r="I20" s="138"/>
    </row>
    <row r="21" spans="1:9" ht="67.5" customHeight="1" hidden="1">
      <c r="A21" s="136"/>
      <c r="B21" s="136"/>
      <c r="C21" s="136"/>
      <c r="D21" s="137"/>
      <c r="E21" s="137"/>
      <c r="F21" s="138"/>
      <c r="G21" s="138"/>
      <c r="H21" s="138"/>
      <c r="I21" s="138"/>
    </row>
    <row r="22" spans="1:9" s="100" customFormat="1" ht="77.25" customHeight="1">
      <c r="A22" s="145"/>
      <c r="B22" s="145" t="s">
        <v>96</v>
      </c>
      <c r="C22" s="145"/>
      <c r="D22" s="139" t="s">
        <v>97</v>
      </c>
      <c r="E22" s="140" t="s">
        <v>98</v>
      </c>
      <c r="F22" s="146"/>
      <c r="G22" s="146"/>
      <c r="H22" s="146"/>
      <c r="I22" s="146">
        <v>2000000</v>
      </c>
    </row>
    <row r="23" spans="1:9" s="100" customFormat="1" ht="63">
      <c r="A23" s="145"/>
      <c r="B23" s="145" t="s">
        <v>96</v>
      </c>
      <c r="C23" s="145"/>
      <c r="D23" s="139" t="s">
        <v>97</v>
      </c>
      <c r="E23" s="140" t="s">
        <v>99</v>
      </c>
      <c r="F23" s="146"/>
      <c r="G23" s="146"/>
      <c r="H23" s="146"/>
      <c r="I23" s="146">
        <v>681000</v>
      </c>
    </row>
    <row r="24" spans="1:9" ht="14.25" customHeight="1" hidden="1">
      <c r="A24" s="147"/>
      <c r="B24" s="147"/>
      <c r="C24" s="136"/>
      <c r="D24" s="141"/>
      <c r="E24" s="146"/>
      <c r="F24" s="146"/>
      <c r="G24" s="146"/>
      <c r="H24" s="146"/>
      <c r="I24" s="138"/>
    </row>
    <row r="25" spans="1:9" ht="15.75" hidden="1">
      <c r="A25" s="147"/>
      <c r="B25" s="148"/>
      <c r="C25" s="145"/>
      <c r="D25" s="139"/>
      <c r="E25" s="146"/>
      <c r="F25" s="146"/>
      <c r="G25" s="146"/>
      <c r="H25" s="146"/>
      <c r="I25" s="138"/>
    </row>
    <row r="26" spans="1:9" ht="15.75" hidden="1">
      <c r="A26" s="147"/>
      <c r="B26" s="148"/>
      <c r="C26" s="145"/>
      <c r="D26" s="139"/>
      <c r="E26" s="146"/>
      <c r="F26" s="146"/>
      <c r="G26" s="146"/>
      <c r="H26" s="146"/>
      <c r="I26" s="138"/>
    </row>
    <row r="27" spans="1:9" ht="15.75" hidden="1">
      <c r="A27" s="147"/>
      <c r="B27" s="148"/>
      <c r="C27" s="145"/>
      <c r="D27" s="139"/>
      <c r="E27" s="146"/>
      <c r="F27" s="146"/>
      <c r="G27" s="146"/>
      <c r="H27" s="146"/>
      <c r="I27" s="138"/>
    </row>
    <row r="28" spans="1:9" ht="15.75" hidden="1">
      <c r="A28" s="147"/>
      <c r="B28" s="148"/>
      <c r="C28" s="145"/>
      <c r="D28" s="140"/>
      <c r="E28" s="138"/>
      <c r="F28" s="138"/>
      <c r="G28" s="138"/>
      <c r="H28" s="138"/>
      <c r="I28" s="138"/>
    </row>
    <row r="29" spans="1:9" ht="15.75" hidden="1">
      <c r="A29" s="147"/>
      <c r="B29" s="148"/>
      <c r="C29" s="145"/>
      <c r="D29" s="140"/>
      <c r="E29" s="138"/>
      <c r="F29" s="138"/>
      <c r="G29" s="138"/>
      <c r="H29" s="138"/>
      <c r="I29" s="138"/>
    </row>
    <row r="30" spans="1:9" ht="15.75" hidden="1">
      <c r="A30" s="147"/>
      <c r="B30" s="147"/>
      <c r="C30" s="136"/>
      <c r="D30" s="139"/>
      <c r="E30" s="146"/>
      <c r="F30" s="146"/>
      <c r="G30" s="146"/>
      <c r="H30" s="146"/>
      <c r="I30" s="138"/>
    </row>
    <row r="31" spans="1:9" ht="47.25" customHeight="1">
      <c r="A31" s="147"/>
      <c r="B31" s="147"/>
      <c r="C31" s="136"/>
      <c r="D31" s="134" t="s">
        <v>103</v>
      </c>
      <c r="E31" s="146"/>
      <c r="F31" s="146">
        <v>3100000</v>
      </c>
      <c r="G31" s="146"/>
      <c r="H31" s="146"/>
      <c r="I31" s="138">
        <v>3144000</v>
      </c>
    </row>
    <row r="32" spans="1:9" ht="30" customHeight="1">
      <c r="A32" s="147"/>
      <c r="B32" s="147">
        <v>1010</v>
      </c>
      <c r="C32" s="136"/>
      <c r="D32" s="134" t="s">
        <v>104</v>
      </c>
      <c r="E32" s="146" t="s">
        <v>100</v>
      </c>
      <c r="F32" s="146"/>
      <c r="G32" s="146"/>
      <c r="H32" s="146"/>
      <c r="I32" s="138">
        <v>44000</v>
      </c>
    </row>
    <row r="33" spans="1:9" ht="62.25" customHeight="1">
      <c r="A33" s="147"/>
      <c r="B33" s="147">
        <v>1010</v>
      </c>
      <c r="C33" s="136"/>
      <c r="D33" s="139" t="s">
        <v>104</v>
      </c>
      <c r="E33" s="149" t="s">
        <v>112</v>
      </c>
      <c r="F33" s="146">
        <v>1500000</v>
      </c>
      <c r="G33" s="146"/>
      <c r="H33" s="146"/>
      <c r="I33" s="138">
        <v>1500000</v>
      </c>
    </row>
    <row r="34" spans="1:9" ht="47.25">
      <c r="A34" s="147"/>
      <c r="B34" s="147">
        <v>7366</v>
      </c>
      <c r="C34" s="136"/>
      <c r="D34" s="139" t="s">
        <v>105</v>
      </c>
      <c r="E34" s="150" t="s">
        <v>106</v>
      </c>
      <c r="F34" s="146">
        <v>1600000</v>
      </c>
      <c r="G34" s="146"/>
      <c r="H34" s="146"/>
      <c r="I34" s="138">
        <v>1600000</v>
      </c>
    </row>
    <row r="35" spans="1:9" ht="15.75" hidden="1">
      <c r="A35" s="147"/>
      <c r="B35" s="147"/>
      <c r="C35" s="136"/>
      <c r="D35" s="139"/>
      <c r="E35" s="146"/>
      <c r="F35" s="146"/>
      <c r="G35" s="146"/>
      <c r="H35" s="146"/>
      <c r="I35" s="138"/>
    </row>
    <row r="36" spans="1:9" ht="47.25" customHeight="1">
      <c r="A36" s="147"/>
      <c r="B36" s="147"/>
      <c r="C36" s="136"/>
      <c r="D36" s="135" t="s">
        <v>107</v>
      </c>
      <c r="E36" s="146"/>
      <c r="F36" s="146"/>
      <c r="G36" s="146"/>
      <c r="H36" s="146"/>
      <c r="I36" s="138">
        <v>520000</v>
      </c>
    </row>
    <row r="37" spans="1:9" ht="56.25" customHeight="1">
      <c r="A37" s="147"/>
      <c r="B37" s="147">
        <v>4060</v>
      </c>
      <c r="C37" s="136"/>
      <c r="D37" s="139" t="s">
        <v>108</v>
      </c>
      <c r="E37" s="146" t="s">
        <v>100</v>
      </c>
      <c r="F37" s="146"/>
      <c r="G37" s="146"/>
      <c r="H37" s="146"/>
      <c r="I37" s="138">
        <v>420000</v>
      </c>
    </row>
    <row r="38" spans="1:9" ht="15.75">
      <c r="A38" s="147"/>
      <c r="B38" s="147">
        <v>4030</v>
      </c>
      <c r="C38" s="136"/>
      <c r="D38" s="139" t="s">
        <v>109</v>
      </c>
      <c r="E38" s="146" t="s">
        <v>100</v>
      </c>
      <c r="F38" s="146"/>
      <c r="G38" s="146"/>
      <c r="H38" s="146"/>
      <c r="I38" s="138">
        <v>100000</v>
      </c>
    </row>
    <row r="39" spans="1:9" s="100" customFormat="1" ht="24.75" customHeight="1">
      <c r="A39" s="148"/>
      <c r="B39" s="148"/>
      <c r="C39" s="145"/>
      <c r="D39" s="141" t="s">
        <v>11</v>
      </c>
      <c r="E39" s="151"/>
      <c r="F39" s="152">
        <f>F36+F31+F7</f>
        <v>3600000</v>
      </c>
      <c r="G39" s="151"/>
      <c r="H39" s="151"/>
      <c r="I39" s="152">
        <f>I36+I31+I7</f>
        <v>7245000</v>
      </c>
    </row>
    <row r="41" spans="1:9" s="124" customFormat="1" ht="18" customHeight="1">
      <c r="A41" s="123" t="s">
        <v>113</v>
      </c>
      <c r="B41" s="383"/>
      <c r="C41" s="383"/>
      <c r="D41" s="383"/>
      <c r="E41" s="383"/>
      <c r="F41" s="383"/>
      <c r="G41" s="383"/>
      <c r="H41" s="383"/>
      <c r="I41" s="383"/>
    </row>
    <row r="42" spans="4:16" ht="20.25" customHeight="1"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</row>
    <row r="43" spans="4:16" ht="20.25" customHeight="1"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</row>
    <row r="44" spans="1:16" ht="28.5" customHeight="1">
      <c r="A44" s="384" t="s">
        <v>114</v>
      </c>
      <c r="B44" s="384"/>
      <c r="C44" s="384"/>
      <c r="D44" s="384"/>
      <c r="E44" s="384"/>
      <c r="F44" s="384"/>
      <c r="G44" s="384"/>
      <c r="H44" s="384"/>
      <c r="I44" s="384"/>
      <c r="J44" s="83"/>
      <c r="K44" s="83"/>
      <c r="L44" s="83"/>
      <c r="M44" s="83"/>
      <c r="N44" s="83"/>
      <c r="O44" s="83"/>
      <c r="P44" s="83"/>
    </row>
    <row r="45" spans="1:16" ht="21" customHeight="1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</row>
    <row r="46" spans="1:16" ht="12.7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</row>
    <row r="47" spans="1:16" ht="12.75">
      <c r="A47" s="380"/>
      <c r="B47" s="380"/>
      <c r="C47" s="380"/>
      <c r="D47" s="380"/>
      <c r="E47" s="380"/>
      <c r="F47" s="380"/>
      <c r="G47" s="380"/>
      <c r="H47" s="380"/>
      <c r="I47" s="380"/>
      <c r="J47" s="84"/>
      <c r="K47" s="84"/>
      <c r="L47" s="84"/>
      <c r="M47" s="84"/>
      <c r="N47" s="84"/>
      <c r="O47" s="84"/>
      <c r="P47" s="84"/>
    </row>
    <row r="48" spans="1:16" ht="12.75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</row>
  </sheetData>
  <sheetProtection/>
  <mergeCells count="8">
    <mergeCell ref="H2:I2"/>
    <mergeCell ref="A46:P46"/>
    <mergeCell ref="A47:I47"/>
    <mergeCell ref="A48:P48"/>
    <mergeCell ref="A3:I3"/>
    <mergeCell ref="B41:I41"/>
    <mergeCell ref="A45:P45"/>
    <mergeCell ref="A44:I44"/>
  </mergeCells>
  <printOptions horizontalCentered="1"/>
  <pageMargins left="0.19" right="0" top="0.7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A5" sqref="A5:I5"/>
    </sheetView>
  </sheetViews>
  <sheetFormatPr defaultColWidth="10.66015625" defaultRowHeight="12.75"/>
  <cols>
    <col min="1" max="1" width="16.33203125" style="87" customWidth="1"/>
    <col min="2" max="2" width="11.83203125" style="87" customWidth="1"/>
    <col min="3" max="3" width="10" style="87" customWidth="1"/>
    <col min="4" max="4" width="47.33203125" style="44" customWidth="1"/>
    <col min="5" max="5" width="67" style="44" customWidth="1"/>
    <col min="6" max="6" width="14.33203125" style="44" customWidth="1"/>
    <col min="7" max="7" width="14" style="44" customWidth="1"/>
    <col min="8" max="8" width="0.1640625" style="44" hidden="1" customWidth="1"/>
    <col min="9" max="9" width="20.33203125" style="44" customWidth="1"/>
    <col min="10" max="16384" width="10.66015625" style="44" customWidth="1"/>
  </cols>
  <sheetData>
    <row r="1" spans="8:9" ht="15.75" customHeight="1">
      <c r="H1" s="389" t="s">
        <v>63</v>
      </c>
      <c r="I1" s="389"/>
    </row>
    <row r="2" spans="1:9" ht="12.75" customHeight="1">
      <c r="A2" s="264"/>
      <c r="B2" s="264"/>
      <c r="C2" s="264"/>
      <c r="D2" s="265"/>
      <c r="E2" s="265"/>
      <c r="F2" s="265"/>
      <c r="G2" s="385" t="s">
        <v>634</v>
      </c>
      <c r="H2" s="386"/>
      <c r="I2" s="386"/>
    </row>
    <row r="3" spans="1:9" ht="33.75" customHeight="1">
      <c r="A3" s="264"/>
      <c r="B3" s="264"/>
      <c r="C3" s="264"/>
      <c r="D3" s="265"/>
      <c r="E3" s="265"/>
      <c r="F3" s="265"/>
      <c r="G3" s="386"/>
      <c r="H3" s="386"/>
      <c r="I3" s="386"/>
    </row>
    <row r="4" spans="1:9" ht="12.75">
      <c r="A4" s="264"/>
      <c r="B4" s="264"/>
      <c r="C4" s="264"/>
      <c r="D4" s="265"/>
      <c r="E4" s="265"/>
      <c r="F4" s="265"/>
      <c r="G4" s="386"/>
      <c r="H4" s="386"/>
      <c r="I4" s="386"/>
    </row>
    <row r="5" spans="1:9" ht="40.5" customHeight="1">
      <c r="A5" s="392" t="s">
        <v>64</v>
      </c>
      <c r="B5" s="392"/>
      <c r="C5" s="392"/>
      <c r="D5" s="392"/>
      <c r="E5" s="392"/>
      <c r="F5" s="392"/>
      <c r="G5" s="392"/>
      <c r="H5" s="392"/>
      <c r="I5" s="392"/>
    </row>
    <row r="6" spans="1:9" ht="12.75">
      <c r="A6" s="264"/>
      <c r="B6" s="264"/>
      <c r="C6" s="264"/>
      <c r="D6" s="265"/>
      <c r="E6" s="265"/>
      <c r="F6" s="265"/>
      <c r="G6" s="265"/>
      <c r="H6" s="266"/>
      <c r="I6" s="265"/>
    </row>
    <row r="7" spans="1:9" s="62" customFormat="1" ht="26.25" customHeight="1">
      <c r="A7" s="390" t="s">
        <v>65</v>
      </c>
      <c r="B7" s="390" t="s">
        <v>66</v>
      </c>
      <c r="C7" s="390" t="s">
        <v>42</v>
      </c>
      <c r="D7" s="390" t="s">
        <v>22</v>
      </c>
      <c r="E7" s="394" t="s">
        <v>16</v>
      </c>
      <c r="F7" s="390" t="s">
        <v>67</v>
      </c>
      <c r="G7" s="396" t="s">
        <v>3</v>
      </c>
      <c r="H7" s="387"/>
      <c r="I7" s="390" t="s">
        <v>17</v>
      </c>
    </row>
    <row r="8" spans="1:9" s="62" customFormat="1" ht="54" customHeight="1">
      <c r="A8" s="393"/>
      <c r="B8" s="391"/>
      <c r="C8" s="391"/>
      <c r="D8" s="391"/>
      <c r="E8" s="395"/>
      <c r="F8" s="391"/>
      <c r="G8" s="397"/>
      <c r="H8" s="388"/>
      <c r="I8" s="391"/>
    </row>
    <row r="9" spans="1:9" ht="12.75">
      <c r="A9" s="267">
        <v>1</v>
      </c>
      <c r="B9" s="268"/>
      <c r="C9" s="268"/>
      <c r="D9" s="269">
        <v>3</v>
      </c>
      <c r="E9" s="270">
        <v>4</v>
      </c>
      <c r="F9" s="271">
        <v>5</v>
      </c>
      <c r="G9" s="271">
        <v>6</v>
      </c>
      <c r="H9" s="271"/>
      <c r="I9" s="271">
        <v>7</v>
      </c>
    </row>
    <row r="10" spans="1:9" s="127" customFormat="1" ht="51.75" customHeight="1">
      <c r="A10" s="272" t="s">
        <v>7</v>
      </c>
      <c r="B10" s="273"/>
      <c r="C10" s="273"/>
      <c r="D10" s="274" t="s">
        <v>83</v>
      </c>
      <c r="E10" s="275"/>
      <c r="F10" s="276">
        <v>470000</v>
      </c>
      <c r="G10" s="276">
        <v>20000</v>
      </c>
      <c r="H10" s="276"/>
      <c r="I10" s="276">
        <f>F10+G10</f>
        <v>490000</v>
      </c>
    </row>
    <row r="11" spans="1:9" s="126" customFormat="1" ht="51" customHeight="1">
      <c r="A11" s="277" t="s">
        <v>68</v>
      </c>
      <c r="B11" s="278">
        <v>3400</v>
      </c>
      <c r="C11" s="278">
        <v>1090</v>
      </c>
      <c r="D11" s="279" t="s">
        <v>39</v>
      </c>
      <c r="E11" s="280" t="s">
        <v>76</v>
      </c>
      <c r="F11" s="281">
        <v>400000</v>
      </c>
      <c r="G11" s="281">
        <v>0</v>
      </c>
      <c r="H11" s="281"/>
      <c r="I11" s="281">
        <f>F11+H11</f>
        <v>400000</v>
      </c>
    </row>
    <row r="12" spans="1:9" s="126" customFormat="1" ht="60.75" customHeight="1">
      <c r="A12" s="277" t="s">
        <v>69</v>
      </c>
      <c r="B12" s="282" t="s">
        <v>24</v>
      </c>
      <c r="C12" s="282" t="s">
        <v>25</v>
      </c>
      <c r="D12" s="283" t="s">
        <v>26</v>
      </c>
      <c r="E12" s="280" t="s">
        <v>77</v>
      </c>
      <c r="F12" s="281">
        <v>20000</v>
      </c>
      <c r="G12" s="281">
        <v>0</v>
      </c>
      <c r="H12" s="281"/>
      <c r="I12" s="281">
        <f>F12+H12</f>
        <v>20000</v>
      </c>
    </row>
    <row r="13" spans="1:9" s="126" customFormat="1" ht="78.75" customHeight="1">
      <c r="A13" s="284" t="s">
        <v>70</v>
      </c>
      <c r="B13" s="285" t="s">
        <v>71</v>
      </c>
      <c r="C13" s="278">
        <v>1060</v>
      </c>
      <c r="D13" s="286" t="s">
        <v>50</v>
      </c>
      <c r="E13" s="287" t="s">
        <v>78</v>
      </c>
      <c r="F13" s="281">
        <v>50000</v>
      </c>
      <c r="G13" s="288">
        <v>20000</v>
      </c>
      <c r="H13" s="281"/>
      <c r="I13" s="281">
        <f>F13+G13</f>
        <v>70000</v>
      </c>
    </row>
    <row r="14" spans="1:9" ht="30.75" customHeight="1" hidden="1">
      <c r="A14" s="289"/>
      <c r="B14" s="290"/>
      <c r="C14" s="290"/>
      <c r="D14" s="291"/>
      <c r="E14" s="292"/>
      <c r="F14" s="293"/>
      <c r="G14" s="294"/>
      <c r="H14" s="293"/>
      <c r="I14" s="293"/>
    </row>
    <row r="15" spans="1:9" ht="33.75" customHeight="1" hidden="1">
      <c r="A15" s="295">
        <v>53</v>
      </c>
      <c r="B15" s="295"/>
      <c r="C15" s="295"/>
      <c r="D15" s="296" t="s">
        <v>72</v>
      </c>
      <c r="E15" s="297"/>
      <c r="F15" s="298">
        <f>F16</f>
        <v>0</v>
      </c>
      <c r="G15" s="299">
        <f>G16</f>
        <v>0</v>
      </c>
      <c r="H15" s="300"/>
      <c r="I15" s="298">
        <f>F15+H15</f>
        <v>0</v>
      </c>
    </row>
    <row r="16" spans="1:9" ht="39.75" customHeight="1" hidden="1">
      <c r="A16" s="301" t="s">
        <v>73</v>
      </c>
      <c r="B16" s="302"/>
      <c r="C16" s="302"/>
      <c r="D16" s="303" t="s">
        <v>74</v>
      </c>
      <c r="E16" s="292" t="s">
        <v>624</v>
      </c>
      <c r="F16" s="293"/>
      <c r="G16" s="292"/>
      <c r="H16" s="293"/>
      <c r="I16" s="293"/>
    </row>
    <row r="17" spans="1:9" s="62" customFormat="1" ht="27" customHeight="1">
      <c r="A17" s="304"/>
      <c r="B17" s="304"/>
      <c r="C17" s="304"/>
      <c r="D17" s="305" t="s">
        <v>75</v>
      </c>
      <c r="E17" s="306"/>
      <c r="F17" s="305"/>
      <c r="G17" s="305"/>
      <c r="H17" s="305"/>
      <c r="I17" s="305">
        <f>F17+G17</f>
        <v>0</v>
      </c>
    </row>
    <row r="18" spans="1:9" ht="12.75" hidden="1">
      <c r="A18" s="88"/>
      <c r="B18" s="88"/>
      <c r="C18" s="88"/>
      <c r="D18" s="85"/>
      <c r="E18" s="85"/>
      <c r="F18" s="85"/>
      <c r="G18" s="85"/>
      <c r="H18" s="85"/>
      <c r="I18" s="85"/>
    </row>
    <row r="19" spans="1:9" ht="12.75" hidden="1">
      <c r="A19" s="88"/>
      <c r="B19" s="88"/>
      <c r="C19" s="88"/>
      <c r="D19" s="85"/>
      <c r="E19" s="85"/>
      <c r="F19" s="85"/>
      <c r="G19" s="85"/>
      <c r="H19" s="85"/>
      <c r="I19" s="85"/>
    </row>
    <row r="20" ht="18" customHeight="1"/>
    <row r="21" spans="1:8" ht="25.5" customHeight="1">
      <c r="A21" s="94" t="s">
        <v>80</v>
      </c>
      <c r="B21" s="95"/>
      <c r="C21" s="95"/>
      <c r="D21" s="92"/>
      <c r="E21" s="62"/>
      <c r="F21" s="86"/>
      <c r="G21" s="62"/>
      <c r="H21" s="63"/>
    </row>
    <row r="22" spans="1:6" ht="15.75">
      <c r="A22" s="89"/>
      <c r="B22" s="89"/>
      <c r="C22" s="89"/>
      <c r="D22" s="61"/>
      <c r="E22" s="62"/>
      <c r="F22" s="62"/>
    </row>
  </sheetData>
  <sheetProtection/>
  <mergeCells count="12">
    <mergeCell ref="D7:D8"/>
    <mergeCell ref="G7:G8"/>
    <mergeCell ref="G2:I4"/>
    <mergeCell ref="H7:H8"/>
    <mergeCell ref="H1:I1"/>
    <mergeCell ref="I7:I8"/>
    <mergeCell ref="A5:I5"/>
    <mergeCell ref="A7:A8"/>
    <mergeCell ref="F7:F8"/>
    <mergeCell ref="E7:E8"/>
    <mergeCell ref="B7:B8"/>
    <mergeCell ref="C7:C8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kerspravami</cp:lastModifiedBy>
  <cp:lastPrinted>2017-12-14T13:26:52Z</cp:lastPrinted>
  <dcterms:created xsi:type="dcterms:W3CDTF">2014-01-17T10:52:16Z</dcterms:created>
  <dcterms:modified xsi:type="dcterms:W3CDTF">2017-12-14T13:29:17Z</dcterms:modified>
  <cp:category/>
  <cp:version/>
  <cp:contentType/>
  <cp:contentStatus/>
</cp:coreProperties>
</file>