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510" tabRatio="764" activeTab="0"/>
  </bookViews>
  <sheets>
    <sheet name="12 міс.17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'12 міс.17'!$6:$8</definedName>
    <definedName name="_xlnm.Print_Area" localSheetId="0">'12 міс.17'!$A$1:$L$117</definedName>
  </definedNames>
  <calcPr fullCalcOnLoad="1"/>
</workbook>
</file>

<file path=xl/sharedStrings.xml><?xml version="1.0" encoding="utf-8"?>
<sst xmlns="http://schemas.openxmlformats.org/spreadsheetml/2006/main" count="131" uniqueCount="121">
  <si>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</si>
  <si>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</si>
  <si>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</si>
  <si>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</si>
  <si>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</si>
  <si>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</si>
  <si>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</si>
  <si>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</si>
  <si>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</si>
  <si>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</si>
  <si>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</si>
  <si>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</si>
  <si>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</si>
  <si>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</si>
  <si>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</si>
  <si>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</si>
  <si>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</si>
  <si>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</si>
  <si>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</si>
  <si>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</si>
  <si>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</si>
  <si>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</si>
  <si>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</si>
  <si>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</si>
  <si>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</si>
  <si>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</si>
  <si>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</si>
  <si>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</si>
  <si>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</si>
  <si>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</si>
  <si>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</si>
  <si>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</si>
  <si>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</si>
  <si>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</si>
  <si>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</si>
  <si>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</si>
  <si>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</si>
  <si>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</si>
  <si>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</si>
  <si>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</si>
  <si>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</si>
  <si>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</si>
  <si>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</si>
  <si>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</si>
  <si>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</si>
  <si>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</si>
  <si>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</si>
  <si>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</si>
  <si>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</si>
  <si>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</si>
  <si>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</si>
  <si>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</si>
  <si>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</si>
  <si>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</si>
  <si>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</si>
  <si>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</si>
  <si>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</si>
  <si>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</si>
  <si>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</si>
  <si>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</si>
  <si>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</si>
  <si>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</si>
  <si>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</si>
  <si>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</si>
  <si>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</si>
  <si>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</si>
  <si>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</si>
  <si>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</si>
  <si>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</si>
  <si>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</si>
  <si>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</si>
  <si>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</si>
  <si>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</si>
  <si>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</si>
  <si>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</si>
  <si>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</si>
  <si>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</si>
  <si>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</si>
  <si>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</si>
  <si>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</si>
  <si>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</si>
  <si>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</si>
  <si>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</si>
  <si>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</si>
  <si>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</si>
  <si>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</si>
  <si>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Субвенція  з державного бюджету місцевим бюджетам на пздійснення заходів щодо соціально-економічного розвитку окремих територій, що є складовою державного фонду регіонального розвитку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</si>
  <si>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</si>
  <si>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</si>
  <si>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</si>
  <si>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</si>
  <si>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</si>
  <si>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</si>
  <si>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</si>
  <si>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</si>
  <si>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</si>
  <si>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</si>
  <si>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</si>
  <si>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</si>
  <si>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</si>
  <si>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</si>
  <si>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</si>
  <si>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</si>
  <si>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</si>
  <si>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</si>
  <si>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</si>
  <si>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</si>
  <si>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</si>
  <si>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</si>
  <si>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</si>
  <si>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</si>
  <si>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</si>
  <si>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Виконання міського бюджету за 2017 рік</t>
  </si>
  <si>
    <t>Податки та збори, не віднесені до інших категорій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</si>
  <si>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</si>
  <si>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Внутрішні податки на товари та послуги</t>
  </si>
  <si>
    <t>Додаток 1</t>
  </si>
  <si>
    <t xml:space="preserve">до рішення 33 сесії міської ради </t>
  </si>
  <si>
    <t xml:space="preserve">       від 16.02.2018 року  №15/33/VII</t>
  </si>
  <si>
    <t xml:space="preserve">       від 16.02.2018 року  №1/33/VII</t>
  </si>
  <si>
    <t>Начальник фінансового управління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</si>
</sst>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b/>
      <i/>
      <sz val="18"/>
      <name val="Times New Roman Cyr"/>
      <family val="0"/>
    </font>
    <font>
      <b/>
      <i/>
      <sz val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4" fillId="0" borderId="0" xfId="53" applyFont="1" applyProtection="1">
      <alignment/>
      <protection/>
    </xf>
    <xf numFmtId="180" fontId="9" fillId="0" borderId="10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180" fontId="9" fillId="0" borderId="10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5" fontId="2" fillId="0" borderId="10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185" fontId="2" fillId="0" borderId="13" xfId="53" applyNumberFormat="1" applyFont="1" applyFill="1" applyBorder="1" applyProtection="1">
      <alignment/>
      <protection locked="0"/>
    </xf>
    <xf numFmtId="0" fontId="6" fillId="0" borderId="14" xfId="53" applyFont="1" applyFill="1" applyBorder="1" applyAlignment="1" applyProtection="1">
      <alignment horizontal="center"/>
      <protection locked="0"/>
    </xf>
    <xf numFmtId="0" fontId="6" fillId="0" borderId="15" xfId="53" applyFont="1" applyFill="1" applyBorder="1" applyAlignment="1" applyProtection="1">
      <alignment horizontal="center"/>
      <protection locked="0"/>
    </xf>
    <xf numFmtId="186" fontId="2" fillId="0" borderId="16" xfId="53" applyNumberFormat="1" applyFont="1" applyFill="1" applyBorder="1" applyProtection="1">
      <alignment/>
      <protection/>
    </xf>
    <xf numFmtId="186" fontId="2" fillId="0" borderId="17" xfId="53" applyNumberFormat="1" applyFont="1" applyFill="1" applyBorder="1" applyProtection="1">
      <alignment/>
      <protection/>
    </xf>
    <xf numFmtId="0" fontId="6" fillId="0" borderId="18" xfId="53" applyFont="1" applyFill="1" applyBorder="1" applyAlignment="1" applyProtection="1">
      <alignment horizontal="center"/>
      <protection locked="0"/>
    </xf>
    <xf numFmtId="0" fontId="6" fillId="0" borderId="10" xfId="53" applyFont="1" applyFill="1" applyBorder="1" applyAlignment="1" applyProtection="1">
      <alignment horizontal="justify" vertical="center" wrapText="1"/>
      <protection locked="0"/>
    </xf>
    <xf numFmtId="0" fontId="14" fillId="0" borderId="10" xfId="53" applyFont="1" applyFill="1" applyBorder="1" applyAlignment="1" applyProtection="1">
      <alignment horizontal="justify" vertical="center" wrapText="1"/>
      <protection locked="0"/>
    </xf>
    <xf numFmtId="190" fontId="2" fillId="0" borderId="13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0" xfId="0" applyFont="1" applyBorder="1" applyAlignment="1" applyProtection="1">
      <alignment horizontal="centerContinuous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22" xfId="0" applyNumberFormat="1" applyFont="1" applyBorder="1" applyAlignment="1" applyProtection="1">
      <alignment horizontal="center" vertical="center" wrapText="1"/>
      <protection/>
    </xf>
    <xf numFmtId="186" fontId="2" fillId="33" borderId="23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16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" fontId="2" fillId="0" borderId="10" xfId="53" applyNumberFormat="1" applyFont="1" applyFill="1" applyBorder="1" applyProtection="1">
      <alignment/>
      <protection locked="0"/>
    </xf>
    <xf numFmtId="186" fontId="2" fillId="33" borderId="24" xfId="53" applyNumberFormat="1" applyFont="1" applyFill="1" applyBorder="1" applyProtection="1">
      <alignment/>
      <protection/>
    </xf>
    <xf numFmtId="186" fontId="2" fillId="0" borderId="17" xfId="53" applyNumberFormat="1" applyFont="1" applyBorder="1" applyAlignment="1" applyProtection="1">
      <alignment horizontal="right"/>
      <protection/>
    </xf>
    <xf numFmtId="186" fontId="2" fillId="0" borderId="25" xfId="53" applyNumberFormat="1" applyFont="1" applyBorder="1" applyAlignment="1" applyProtection="1">
      <alignment horizontal="right"/>
      <protection/>
    </xf>
    <xf numFmtId="0" fontId="6" fillId="0" borderId="12" xfId="53" applyFont="1" applyFill="1" applyBorder="1" applyAlignment="1" applyProtection="1">
      <alignment horizontal="justify" vertical="center" wrapText="1"/>
      <protection locked="0"/>
    </xf>
    <xf numFmtId="186" fontId="2" fillId="0" borderId="26" xfId="53" applyNumberFormat="1" applyFont="1" applyFill="1" applyBorder="1" applyProtection="1">
      <alignment/>
      <protection locked="0"/>
    </xf>
    <xf numFmtId="186" fontId="2" fillId="0" borderId="27" xfId="53" applyNumberFormat="1" applyFont="1" applyFill="1" applyBorder="1" applyProtection="1">
      <alignment/>
      <protection locked="0"/>
    </xf>
    <xf numFmtId="186" fontId="2" fillId="33" borderId="28" xfId="53" applyNumberFormat="1" applyFont="1" applyFill="1" applyBorder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86" fontId="2" fillId="0" borderId="10" xfId="53" applyNumberFormat="1" applyFont="1" applyFill="1" applyBorder="1" applyProtection="1">
      <alignment/>
      <protection locked="0"/>
    </xf>
    <xf numFmtId="186" fontId="2" fillId="0" borderId="29" xfId="53" applyNumberFormat="1" applyFont="1" applyBorder="1" applyAlignment="1" applyProtection="1">
      <alignment horizontal="right"/>
      <protection/>
    </xf>
    <xf numFmtId="186" fontId="2" fillId="0" borderId="30" xfId="53" applyNumberFormat="1" applyFont="1" applyBorder="1" applyAlignment="1" applyProtection="1">
      <alignment horizontal="right"/>
      <protection/>
    </xf>
    <xf numFmtId="186" fontId="2" fillId="0" borderId="31" xfId="53" applyNumberFormat="1" applyFont="1" applyBorder="1" applyAlignment="1" applyProtection="1">
      <alignment horizontal="right"/>
      <protection/>
    </xf>
    <xf numFmtId="49" fontId="20" fillId="0" borderId="10" xfId="53" applyNumberFormat="1" applyFont="1" applyBorder="1" applyAlignment="1" applyProtection="1">
      <alignment horizontal="center" vertical="top" wrapText="1"/>
      <protection/>
    </xf>
    <xf numFmtId="0" fontId="11" fillId="0" borderId="10" xfId="53" applyFont="1" applyBorder="1" applyAlignment="1" applyProtection="1">
      <alignment horizontal="centerContinuous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left" vertical="center" wrapText="1"/>
      <protection locked="0"/>
    </xf>
    <xf numFmtId="0" fontId="11" fillId="0" borderId="10" xfId="53" applyFont="1" applyBorder="1" applyAlignment="1" applyProtection="1">
      <alignment horizontal="left" vertical="center" wrapText="1"/>
      <protection locked="0"/>
    </xf>
    <xf numFmtId="0" fontId="11" fillId="0" borderId="10" xfId="53" applyFont="1" applyBorder="1" applyAlignment="1" applyProtection="1">
      <alignment vertical="center" wrapText="1"/>
      <protection locked="0"/>
    </xf>
    <xf numFmtId="186" fontId="2" fillId="0" borderId="32" xfId="53" applyNumberFormat="1" applyFont="1" applyFill="1" applyBorder="1" applyProtection="1">
      <alignment/>
      <protection locked="0"/>
    </xf>
    <xf numFmtId="0" fontId="4" fillId="0" borderId="17" xfId="53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186" fontId="2" fillId="33" borderId="13" xfId="53" applyNumberFormat="1" applyFont="1" applyFill="1" applyBorder="1" applyProtection="1">
      <alignment/>
      <protection/>
    </xf>
    <xf numFmtId="186" fontId="2" fillId="0" borderId="13" xfId="53" applyNumberFormat="1" applyFont="1" applyBorder="1" applyAlignment="1" applyProtection="1">
      <alignment horizontal="right"/>
      <protection/>
    </xf>
    <xf numFmtId="0" fontId="11" fillId="0" borderId="10" xfId="53" applyFont="1" applyFill="1" applyBorder="1" applyAlignment="1" applyProtection="1">
      <alignment horizontal="justify" wrapText="1"/>
      <protection locked="0"/>
    </xf>
    <xf numFmtId="0" fontId="13" fillId="0" borderId="0" xfId="53" applyFont="1" applyFill="1" applyAlignment="1" applyProtection="1">
      <alignment horizontal="center" vertical="center" wrapText="1"/>
      <protection/>
    </xf>
    <xf numFmtId="186" fontId="2" fillId="0" borderId="34" xfId="53" applyNumberFormat="1" applyFont="1" applyBorder="1" applyAlignment="1" applyProtection="1">
      <alignment horizontal="right"/>
      <protection/>
    </xf>
    <xf numFmtId="0" fontId="2" fillId="0" borderId="0" xfId="53" applyFont="1" applyProtection="1">
      <alignment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80" fontId="9" fillId="0" borderId="29" xfId="53" applyNumberFormat="1" applyFont="1" applyFill="1" applyBorder="1" applyAlignment="1" applyProtection="1">
      <alignment horizontal="center" vertical="top" wrapText="1"/>
      <protection/>
    </xf>
    <xf numFmtId="180" fontId="9" fillId="0" borderId="38" xfId="53" applyNumberFormat="1" applyFont="1" applyFill="1" applyBorder="1" applyAlignment="1" applyProtection="1">
      <alignment horizontal="center" vertical="top" wrapText="1"/>
      <protection/>
    </xf>
    <xf numFmtId="10" fontId="10" fillId="0" borderId="39" xfId="0" applyNumberFormat="1" applyFont="1" applyBorder="1" applyAlignment="1" applyProtection="1">
      <alignment horizontal="center" vertical="center" wrapText="1"/>
      <protection/>
    </xf>
    <xf numFmtId="186" fontId="2" fillId="0" borderId="40" xfId="53" applyNumberFormat="1" applyFont="1" applyFill="1" applyBorder="1" applyProtection="1">
      <alignment/>
      <protection/>
    </xf>
    <xf numFmtId="186" fontId="2" fillId="33" borderId="40" xfId="53" applyNumberFormat="1" applyFont="1" applyFill="1" applyBorder="1" applyProtection="1">
      <alignment/>
      <protection/>
    </xf>
    <xf numFmtId="186" fontId="2" fillId="0" borderId="41" xfId="53" applyNumberFormat="1" applyFont="1" applyFill="1" applyBorder="1" applyProtection="1">
      <alignment/>
      <protection/>
    </xf>
    <xf numFmtId="186" fontId="2" fillId="0" borderId="42" xfId="53" applyNumberFormat="1" applyFont="1" applyFill="1" applyBorder="1" applyProtection="1">
      <alignment/>
      <protection/>
    </xf>
    <xf numFmtId="186" fontId="2" fillId="0" borderId="43" xfId="53" applyNumberFormat="1" applyFont="1" applyFill="1" applyBorder="1" applyProtection="1">
      <alignment/>
      <protection/>
    </xf>
    <xf numFmtId="186" fontId="2" fillId="0" borderId="44" xfId="53" applyNumberFormat="1" applyFont="1" applyFill="1" applyBorder="1" applyProtection="1">
      <alignment/>
      <protection/>
    </xf>
    <xf numFmtId="186" fontId="2" fillId="0" borderId="30" xfId="53" applyNumberFormat="1" applyFont="1" applyFill="1" applyBorder="1" applyProtection="1">
      <alignment/>
      <protection/>
    </xf>
    <xf numFmtId="186" fontId="2" fillId="0" borderId="29" xfId="53" applyNumberFormat="1" applyFont="1" applyFill="1" applyBorder="1" applyProtection="1">
      <alignment/>
      <protection/>
    </xf>
    <xf numFmtId="186" fontId="2" fillId="0" borderId="38" xfId="53" applyNumberFormat="1" applyFont="1" applyFill="1" applyBorder="1" applyProtection="1">
      <alignment/>
      <protection/>
    </xf>
    <xf numFmtId="186" fontId="2" fillId="0" borderId="45" xfId="53" applyNumberFormat="1" applyFont="1" applyFill="1" applyBorder="1" applyProtection="1">
      <alignment/>
      <protection/>
    </xf>
    <xf numFmtId="186" fontId="2" fillId="0" borderId="46" xfId="53" applyNumberFormat="1" applyFont="1" applyFill="1" applyBorder="1" applyProtection="1">
      <alignment/>
      <protection locked="0"/>
    </xf>
    <xf numFmtId="0" fontId="26" fillId="0" borderId="10" xfId="53" applyFont="1" applyFill="1" applyBorder="1" applyAlignment="1" applyProtection="1">
      <alignment horizontal="center" vertical="center" wrapText="1"/>
      <protection/>
    </xf>
    <xf numFmtId="0" fontId="27" fillId="0" borderId="10" xfId="53" applyFont="1" applyFill="1" applyBorder="1" applyAlignment="1" applyProtection="1">
      <alignment horizontal="center" vertical="center" wrapText="1"/>
      <protection/>
    </xf>
    <xf numFmtId="0" fontId="21" fillId="0" borderId="10" xfId="53" applyFont="1" applyFill="1" applyBorder="1" applyAlignment="1" applyProtection="1">
      <alignment horizontal="center" vertical="center" wrapText="1"/>
      <protection/>
    </xf>
    <xf numFmtId="49" fontId="5" fillId="0" borderId="10" xfId="53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Continuous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Continuous" wrapText="1"/>
      <protection/>
    </xf>
    <xf numFmtId="0" fontId="15" fillId="0" borderId="10" xfId="0" applyFont="1" applyBorder="1" applyAlignment="1">
      <alignment horizontal="center" vertical="center" wrapText="1"/>
    </xf>
    <xf numFmtId="49" fontId="22" fillId="0" borderId="10" xfId="53" applyNumberFormat="1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49" fontId="23" fillId="0" borderId="10" xfId="53" applyNumberFormat="1" applyFont="1" applyBorder="1" applyAlignment="1" applyProtection="1">
      <alignment horizontal="center" vertical="top" wrapText="1"/>
      <protection/>
    </xf>
    <xf numFmtId="49" fontId="4" fillId="0" borderId="10" xfId="53" applyNumberFormat="1" applyFont="1" applyBorder="1" applyAlignment="1" applyProtection="1">
      <alignment horizontal="center" vertical="top" wrapText="1"/>
      <protection/>
    </xf>
    <xf numFmtId="49" fontId="24" fillId="0" borderId="10" xfId="53" applyNumberFormat="1" applyFont="1" applyBorder="1" applyAlignment="1" applyProtection="1">
      <alignment horizontal="center" vertical="top" wrapText="1"/>
      <protection locked="0"/>
    </xf>
    <xf numFmtId="0" fontId="5" fillId="0" borderId="10" xfId="53" applyFont="1" applyFill="1" applyBorder="1" applyAlignment="1" applyProtection="1">
      <alignment horizontal="center"/>
      <protection locked="0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11" fillId="0" borderId="10" xfId="53" applyFont="1" applyBorder="1" applyAlignment="1" applyProtection="1">
      <alignment horizontal="center" vertical="center"/>
      <protection locked="0"/>
    </xf>
    <xf numFmtId="0" fontId="11" fillId="0" borderId="10" xfId="53" applyFont="1" applyBorder="1" applyAlignment="1" applyProtection="1">
      <alignment vertical="center" wrapText="1"/>
      <protection locked="0"/>
    </xf>
    <xf numFmtId="0" fontId="25" fillId="0" borderId="10" xfId="53" applyFont="1" applyBorder="1" applyAlignment="1" applyProtection="1">
      <alignment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center" vertical="center"/>
      <protection locked="0"/>
    </xf>
    <xf numFmtId="0" fontId="11" fillId="0" borderId="10" xfId="53" applyFont="1" applyFill="1" applyBorder="1" applyAlignment="1" applyProtection="1">
      <alignment horizontal="center"/>
      <protection locked="0"/>
    </xf>
    <xf numFmtId="0" fontId="11" fillId="0" borderId="10" xfId="53" applyFont="1" applyFill="1" applyBorder="1" applyAlignment="1" applyProtection="1">
      <alignment horizontal="center" vertical="center" wrapText="1"/>
      <protection locked="0"/>
    </xf>
    <xf numFmtId="0" fontId="19" fillId="0" borderId="10" xfId="53" applyFont="1" applyFill="1" applyBorder="1" applyAlignment="1" applyProtection="1">
      <alignment horizontal="center" vertical="center" wrapText="1"/>
      <protection locked="0"/>
    </xf>
    <xf numFmtId="190" fontId="2" fillId="0" borderId="10" xfId="53" applyNumberFormat="1" applyFont="1" applyFill="1" applyBorder="1" applyProtection="1">
      <alignment/>
      <protection locked="0"/>
    </xf>
    <xf numFmtId="0" fontId="11" fillId="0" borderId="10" xfId="53" applyFont="1" applyFill="1" applyBorder="1" applyAlignment="1" applyProtection="1">
      <alignment horizontal="left" wrapText="1"/>
      <protection locked="0"/>
    </xf>
    <xf numFmtId="0" fontId="6" fillId="0" borderId="10" xfId="53" applyFont="1" applyFill="1" applyBorder="1" applyAlignment="1" applyProtection="1">
      <alignment horizontal="center"/>
      <protection locked="0"/>
    </xf>
    <xf numFmtId="0" fontId="11" fillId="0" borderId="10" xfId="53" applyFont="1" applyFill="1" applyBorder="1" applyAlignment="1" applyProtection="1">
      <alignment horizontal="justify" vertical="center" wrapText="1"/>
      <protection locked="0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75" zoomScaleNormal="75" zoomScaleSheetLayoutView="70" zoomScalePageLayoutView="0" workbookViewId="0" topLeftCell="A1">
      <selection activeCell="D1" sqref="D1:I3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hidden="1" customWidth="1"/>
    <col min="8" max="8" width="17.75390625" style="1" customWidth="1"/>
    <col min="9" max="9" width="16.375" style="1" customWidth="1"/>
    <col min="10" max="10" width="13.625" style="1" hidden="1" customWidth="1"/>
    <col min="11" max="11" width="11.875" style="1" hidden="1" customWidth="1"/>
    <col min="12" max="12" width="14.125" style="1" hidden="1" customWidth="1"/>
    <col min="13" max="16384" width="9.125" style="1" customWidth="1"/>
  </cols>
  <sheetData>
    <row r="1" spans="1:12" ht="18.75">
      <c r="A1" s="2"/>
      <c r="D1" s="126"/>
      <c r="E1" s="126"/>
      <c r="F1" s="126"/>
      <c r="G1" s="126" t="s">
        <v>116</v>
      </c>
      <c r="H1" s="126"/>
      <c r="I1" s="126"/>
      <c r="J1" s="126" t="s">
        <v>116</v>
      </c>
      <c r="K1" s="126"/>
      <c r="L1" s="126"/>
    </row>
    <row r="2" spans="1:12" s="2" customFormat="1" ht="23.25" customHeight="1">
      <c r="A2" s="72"/>
      <c r="B2" s="72"/>
      <c r="C2" s="72"/>
      <c r="D2" s="126"/>
      <c r="E2" s="126"/>
      <c r="F2" s="126"/>
      <c r="G2" s="126" t="s">
        <v>117</v>
      </c>
      <c r="H2" s="126"/>
      <c r="I2" s="126"/>
      <c r="J2" s="126" t="s">
        <v>117</v>
      </c>
      <c r="K2" s="126"/>
      <c r="L2" s="126"/>
    </row>
    <row r="3" spans="1:12" s="2" customFormat="1" ht="21.75" customHeight="1">
      <c r="A3" s="72"/>
      <c r="B3" s="72"/>
      <c r="C3" s="72"/>
      <c r="D3" s="126"/>
      <c r="E3" s="126"/>
      <c r="F3" s="126"/>
      <c r="G3" s="126" t="s">
        <v>119</v>
      </c>
      <c r="H3" s="126"/>
      <c r="I3" s="126"/>
      <c r="J3" s="126" t="s">
        <v>118</v>
      </c>
      <c r="K3" s="126"/>
      <c r="L3" s="126"/>
    </row>
    <row r="4" spans="1:12" s="2" customFormat="1" ht="21.75" customHeight="1">
      <c r="A4" s="72"/>
      <c r="B4" s="72"/>
      <c r="C4" s="72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3" customFormat="1" ht="32.25" customHeight="1" thickBot="1">
      <c r="A5" s="95" t="s">
        <v>112</v>
      </c>
      <c r="B5" s="96"/>
      <c r="C5" s="96"/>
      <c r="D5" s="96"/>
      <c r="E5" s="96"/>
      <c r="F5" s="96"/>
      <c r="G5" s="96"/>
      <c r="H5" s="96"/>
      <c r="I5" s="96"/>
      <c r="J5" s="4"/>
      <c r="K5" s="5" t="s">
        <v>0</v>
      </c>
      <c r="L5" s="3" t="s">
        <v>68</v>
      </c>
    </row>
    <row r="6" spans="1:12" s="3" customFormat="1" ht="30.75" customHeight="1">
      <c r="A6" s="97" t="s">
        <v>66</v>
      </c>
      <c r="B6" s="98" t="s">
        <v>1</v>
      </c>
      <c r="C6" s="99"/>
      <c r="D6" s="100" t="s">
        <v>82</v>
      </c>
      <c r="E6" s="100" t="s">
        <v>59</v>
      </c>
      <c r="F6" s="101" t="s">
        <v>49</v>
      </c>
      <c r="G6" s="100" t="s">
        <v>73</v>
      </c>
      <c r="H6" s="100" t="s">
        <v>47</v>
      </c>
      <c r="I6" s="100" t="s">
        <v>61</v>
      </c>
      <c r="J6" s="78" t="s">
        <v>60</v>
      </c>
      <c r="K6" s="24" t="s">
        <v>48</v>
      </c>
      <c r="L6" s="75" t="s">
        <v>69</v>
      </c>
    </row>
    <row r="7" spans="1:12" s="3" customFormat="1" ht="59.25" customHeight="1">
      <c r="A7" s="97"/>
      <c r="B7" s="102"/>
      <c r="C7" s="103"/>
      <c r="D7" s="100"/>
      <c r="E7" s="100"/>
      <c r="F7" s="101"/>
      <c r="G7" s="100"/>
      <c r="H7" s="100"/>
      <c r="I7" s="104"/>
      <c r="J7" s="79"/>
      <c r="K7" s="25" t="s">
        <v>52</v>
      </c>
      <c r="L7" s="76"/>
    </row>
    <row r="8" spans="1:12" ht="1.5" customHeight="1" thickBot="1">
      <c r="A8" s="105"/>
      <c r="B8" s="106"/>
      <c r="C8" s="107" t="s">
        <v>2</v>
      </c>
      <c r="D8" s="100"/>
      <c r="E8" s="100"/>
      <c r="F8" s="108"/>
      <c r="G8" s="100"/>
      <c r="H8" s="100"/>
      <c r="I8" s="104"/>
      <c r="J8" s="80"/>
      <c r="K8" s="68"/>
      <c r="L8" s="77"/>
    </row>
    <row r="9" spans="1:12" s="6" customFormat="1" ht="21" customHeight="1">
      <c r="A9" s="109" t="s">
        <v>3</v>
      </c>
      <c r="B9" s="110" t="s">
        <v>4</v>
      </c>
      <c r="C9" s="9">
        <v>5</v>
      </c>
      <c r="D9" s="7">
        <v>3</v>
      </c>
      <c r="E9" s="7"/>
      <c r="F9" s="7"/>
      <c r="G9" s="7">
        <v>4</v>
      </c>
      <c r="H9" s="7">
        <v>5</v>
      </c>
      <c r="I9" s="7">
        <v>6</v>
      </c>
      <c r="J9" s="81"/>
      <c r="K9" s="26"/>
      <c r="L9" s="67">
        <v>7</v>
      </c>
    </row>
    <row r="10" spans="1:12" s="6" customFormat="1" ht="20.25">
      <c r="A10" s="109"/>
      <c r="B10" s="60" t="s">
        <v>57</v>
      </c>
      <c r="C10" s="9"/>
      <c r="D10" s="7"/>
      <c r="E10" s="7"/>
      <c r="F10" s="7"/>
      <c r="G10" s="7"/>
      <c r="H10" s="7"/>
      <c r="I10" s="7"/>
      <c r="J10" s="82"/>
      <c r="K10" s="26"/>
      <c r="L10" s="30"/>
    </row>
    <row r="11" spans="1:12" ht="18.75">
      <c r="A11" s="111"/>
      <c r="B11" s="61" t="s">
        <v>5</v>
      </c>
      <c r="C11" s="54"/>
      <c r="D11" s="55"/>
      <c r="E11" s="55"/>
      <c r="F11" s="55"/>
      <c r="G11" s="55"/>
      <c r="H11" s="55"/>
      <c r="I11" s="55"/>
      <c r="J11" s="83"/>
      <c r="K11" s="27"/>
      <c r="L11" s="31"/>
    </row>
    <row r="12" spans="1:12" ht="18.75">
      <c r="A12" s="112">
        <v>10000000</v>
      </c>
      <c r="B12" s="62" t="s">
        <v>6</v>
      </c>
      <c r="C12" s="11">
        <f>SUM(C13:C32)</f>
        <v>0</v>
      </c>
      <c r="D12" s="46">
        <f>SUM(D14:D37)</f>
        <v>52316280</v>
      </c>
      <c r="E12" s="46">
        <f>SUM(E14:E36)</f>
        <v>0</v>
      </c>
      <c r="F12" s="46">
        <v>1476.4</v>
      </c>
      <c r="G12" s="46">
        <f>SUM(G14:G36)</f>
        <v>30716658</v>
      </c>
      <c r="H12" s="46">
        <f>SUM(H14:H37)</f>
        <v>54547725</v>
      </c>
      <c r="I12" s="56">
        <f aca="true" t="shared" si="0" ref="I12:I24">IF(D12=0,"",H12/D12)</f>
        <v>1.0426529753262272</v>
      </c>
      <c r="J12" s="84" t="e">
        <f>H12/E12</f>
        <v>#DIV/0!</v>
      </c>
      <c r="K12" s="28">
        <f>H12/F12</f>
        <v>36946.44066648604</v>
      </c>
      <c r="L12" s="31">
        <f aca="true" t="shared" si="1" ref="L12:L24">IF(G12=0,"",H12/G12)</f>
        <v>1.775835281299157</v>
      </c>
    </row>
    <row r="13" spans="1:12" ht="37.5" hidden="1">
      <c r="A13" s="112">
        <v>11000000</v>
      </c>
      <c r="B13" s="63" t="s">
        <v>7</v>
      </c>
      <c r="C13" s="11"/>
      <c r="D13" s="46"/>
      <c r="E13" s="46"/>
      <c r="F13" s="46"/>
      <c r="G13" s="46"/>
      <c r="H13" s="46"/>
      <c r="I13" s="56">
        <f t="shared" si="0"/>
      </c>
      <c r="J13" s="84"/>
      <c r="K13" s="29"/>
      <c r="L13" s="31">
        <f t="shared" si="1"/>
      </c>
    </row>
    <row r="14" spans="1:12" ht="21.75" customHeight="1">
      <c r="A14" s="112">
        <v>11010000</v>
      </c>
      <c r="B14" s="63" t="s">
        <v>97</v>
      </c>
      <c r="C14" s="11"/>
      <c r="D14" s="46">
        <v>26819344</v>
      </c>
      <c r="E14" s="46"/>
      <c r="F14" s="46"/>
      <c r="G14" s="46">
        <v>16464700</v>
      </c>
      <c r="H14" s="46">
        <v>28653727</v>
      </c>
      <c r="I14" s="56">
        <f t="shared" si="0"/>
        <v>1.0683977579764814</v>
      </c>
      <c r="J14" s="84" t="e">
        <f aca="true" t="shared" si="2" ref="J14:J27">H14/E14</f>
        <v>#DIV/0!</v>
      </c>
      <c r="K14" s="28" t="e">
        <f aca="true" t="shared" si="3" ref="K14:K36">H14/F14</f>
        <v>#DIV/0!</v>
      </c>
      <c r="L14" s="31">
        <f t="shared" si="1"/>
        <v>1.7403127296579957</v>
      </c>
    </row>
    <row r="15" spans="1:12" ht="18.75" hidden="1">
      <c r="A15" s="112">
        <v>11010400</v>
      </c>
      <c r="B15" s="63" t="s">
        <v>32</v>
      </c>
      <c r="C15" s="11"/>
      <c r="D15" s="46"/>
      <c r="E15" s="46"/>
      <c r="F15" s="46"/>
      <c r="G15" s="46"/>
      <c r="H15" s="46"/>
      <c r="I15" s="56">
        <f t="shared" si="0"/>
      </c>
      <c r="J15" s="84" t="e">
        <f t="shared" si="2"/>
        <v>#DIV/0!</v>
      </c>
      <c r="K15" s="28" t="e">
        <f t="shared" si="3"/>
        <v>#DIV/0!</v>
      </c>
      <c r="L15" s="31">
        <f t="shared" si="1"/>
      </c>
    </row>
    <row r="16" spans="1:12" ht="37.5" hidden="1">
      <c r="A16" s="112">
        <v>11020200</v>
      </c>
      <c r="B16" s="63" t="s">
        <v>85</v>
      </c>
      <c r="C16" s="11"/>
      <c r="D16" s="46"/>
      <c r="E16" s="46"/>
      <c r="F16" s="46"/>
      <c r="G16" s="46"/>
      <c r="H16" s="46"/>
      <c r="I16" s="56">
        <f t="shared" si="0"/>
      </c>
      <c r="J16" s="84" t="e">
        <f t="shared" si="2"/>
        <v>#DIV/0!</v>
      </c>
      <c r="K16" s="28" t="e">
        <f t="shared" si="3"/>
        <v>#DIV/0!</v>
      </c>
      <c r="L16" s="31">
        <f t="shared" si="1"/>
      </c>
    </row>
    <row r="17" spans="1:12" ht="18.75" hidden="1">
      <c r="A17" s="112">
        <v>11020200</v>
      </c>
      <c r="B17" s="63" t="s">
        <v>33</v>
      </c>
      <c r="C17" s="11"/>
      <c r="D17" s="46"/>
      <c r="E17" s="46"/>
      <c r="F17" s="46"/>
      <c r="G17" s="46"/>
      <c r="H17" s="46"/>
      <c r="I17" s="56">
        <f t="shared" si="0"/>
      </c>
      <c r="J17" s="84" t="e">
        <f t="shared" si="2"/>
        <v>#DIV/0!</v>
      </c>
      <c r="K17" s="28" t="e">
        <f t="shared" si="3"/>
        <v>#DIV/0!</v>
      </c>
      <c r="L17" s="31">
        <f t="shared" si="1"/>
      </c>
    </row>
    <row r="18" spans="1:12" ht="18.75" hidden="1">
      <c r="A18" s="112">
        <v>12000000</v>
      </c>
      <c r="B18" s="63" t="s">
        <v>8</v>
      </c>
      <c r="C18" s="11"/>
      <c r="D18" s="46"/>
      <c r="E18" s="46"/>
      <c r="F18" s="46"/>
      <c r="G18" s="46"/>
      <c r="H18" s="46"/>
      <c r="I18" s="56">
        <f t="shared" si="0"/>
      </c>
      <c r="J18" s="84" t="e">
        <f t="shared" si="2"/>
        <v>#DIV/0!</v>
      </c>
      <c r="K18" s="28" t="e">
        <f t="shared" si="3"/>
        <v>#DIV/0!</v>
      </c>
      <c r="L18" s="31">
        <f t="shared" si="1"/>
      </c>
    </row>
    <row r="19" spans="1:12" ht="18.75" hidden="1">
      <c r="A19" s="112">
        <v>12020000</v>
      </c>
      <c r="B19" s="63" t="s">
        <v>34</v>
      </c>
      <c r="C19" s="11"/>
      <c r="D19" s="46"/>
      <c r="E19" s="46"/>
      <c r="F19" s="46"/>
      <c r="G19" s="46"/>
      <c r="H19" s="46"/>
      <c r="I19" s="56">
        <f t="shared" si="0"/>
      </c>
      <c r="J19" s="84" t="e">
        <f t="shared" si="2"/>
        <v>#DIV/0!</v>
      </c>
      <c r="K19" s="28" t="e">
        <f t="shared" si="3"/>
        <v>#DIV/0!</v>
      </c>
      <c r="L19" s="31">
        <f t="shared" si="1"/>
      </c>
    </row>
    <row r="20" spans="1:12" ht="18.75" hidden="1">
      <c r="A20" s="112">
        <v>13000000</v>
      </c>
      <c r="B20" s="63" t="s">
        <v>9</v>
      </c>
      <c r="C20" s="11"/>
      <c r="D20" s="46"/>
      <c r="E20" s="46"/>
      <c r="F20" s="46"/>
      <c r="G20" s="46"/>
      <c r="H20" s="46"/>
      <c r="I20" s="56">
        <f t="shared" si="0"/>
      </c>
      <c r="J20" s="84" t="e">
        <f t="shared" si="2"/>
        <v>#DIV/0!</v>
      </c>
      <c r="K20" s="28" t="e">
        <f t="shared" si="3"/>
        <v>#DIV/0!</v>
      </c>
      <c r="L20" s="31">
        <f t="shared" si="1"/>
      </c>
    </row>
    <row r="21" spans="1:12" ht="18.75">
      <c r="A21" s="112">
        <v>13010000</v>
      </c>
      <c r="B21" s="63" t="s">
        <v>98</v>
      </c>
      <c r="C21" s="11"/>
      <c r="D21" s="46">
        <v>60000</v>
      </c>
      <c r="E21" s="46"/>
      <c r="F21" s="46"/>
      <c r="G21" s="46">
        <v>60000</v>
      </c>
      <c r="H21" s="46">
        <v>70808</v>
      </c>
      <c r="I21" s="56">
        <f t="shared" si="0"/>
        <v>1.1801333333333333</v>
      </c>
      <c r="J21" s="84" t="e">
        <f t="shared" si="2"/>
        <v>#DIV/0!</v>
      </c>
      <c r="K21" s="28"/>
      <c r="L21" s="31">
        <f t="shared" si="1"/>
        <v>1.1801333333333333</v>
      </c>
    </row>
    <row r="22" spans="1:12" ht="18.75" hidden="1">
      <c r="A22" s="112">
        <v>13020000</v>
      </c>
      <c r="B22" s="63" t="s">
        <v>35</v>
      </c>
      <c r="C22" s="11"/>
      <c r="D22" s="46"/>
      <c r="E22" s="46"/>
      <c r="F22" s="46"/>
      <c r="G22" s="46"/>
      <c r="H22" s="46"/>
      <c r="I22" s="56">
        <f t="shared" si="0"/>
      </c>
      <c r="J22" s="84" t="e">
        <f t="shared" si="2"/>
        <v>#DIV/0!</v>
      </c>
      <c r="K22" s="28" t="e">
        <f t="shared" si="3"/>
        <v>#DIV/0!</v>
      </c>
      <c r="L22" s="31">
        <f t="shared" si="1"/>
      </c>
    </row>
    <row r="23" spans="1:12" ht="18.75">
      <c r="A23" s="112">
        <v>13030000</v>
      </c>
      <c r="B23" s="63" t="s">
        <v>36</v>
      </c>
      <c r="C23" s="11"/>
      <c r="D23" s="46"/>
      <c r="E23" s="46"/>
      <c r="F23" s="46"/>
      <c r="G23" s="46"/>
      <c r="H23" s="46"/>
      <c r="I23" s="56">
        <f t="shared" si="0"/>
      </c>
      <c r="J23" s="84" t="e">
        <f t="shared" si="2"/>
        <v>#DIV/0!</v>
      </c>
      <c r="K23" s="28" t="e">
        <f t="shared" si="3"/>
        <v>#DIV/0!</v>
      </c>
      <c r="L23" s="31">
        <f t="shared" si="1"/>
      </c>
    </row>
    <row r="24" spans="1:12" ht="18.75">
      <c r="A24" s="112">
        <v>13050000</v>
      </c>
      <c r="B24" s="63" t="s">
        <v>37</v>
      </c>
      <c r="C24" s="11"/>
      <c r="D24" s="46"/>
      <c r="E24" s="46"/>
      <c r="F24" s="46"/>
      <c r="G24" s="46"/>
      <c r="H24" s="46"/>
      <c r="I24" s="56">
        <f t="shared" si="0"/>
      </c>
      <c r="J24" s="84" t="e">
        <f t="shared" si="2"/>
        <v>#DIV/0!</v>
      </c>
      <c r="K24" s="28" t="e">
        <f t="shared" si="3"/>
        <v>#DIV/0!</v>
      </c>
      <c r="L24" s="31">
        <f t="shared" si="1"/>
      </c>
    </row>
    <row r="25" spans="1:12" ht="18.75">
      <c r="A25" s="112">
        <v>14000000</v>
      </c>
      <c r="B25" s="113" t="s">
        <v>115</v>
      </c>
      <c r="C25" s="11"/>
      <c r="D25" s="46">
        <v>3486300</v>
      </c>
      <c r="E25" s="46"/>
      <c r="F25" s="46"/>
      <c r="G25" s="46"/>
      <c r="H25" s="46">
        <v>3498679</v>
      </c>
      <c r="I25" s="56">
        <f>H25/D25</f>
        <v>1.0035507558156211</v>
      </c>
      <c r="J25" s="84" t="e">
        <f t="shared" si="2"/>
        <v>#DIV/0!</v>
      </c>
      <c r="K25" s="28" t="e">
        <f t="shared" si="3"/>
        <v>#DIV/0!</v>
      </c>
      <c r="L25" s="31" t="e">
        <f aca="true" t="shared" si="4" ref="L25:L50">H25/G25</f>
        <v>#DIV/0!</v>
      </c>
    </row>
    <row r="26" spans="1:12" ht="18.75" customHeight="1" hidden="1">
      <c r="A26" s="112">
        <v>140200000</v>
      </c>
      <c r="B26" s="63" t="s">
        <v>99</v>
      </c>
      <c r="C26" s="11"/>
      <c r="D26" s="46"/>
      <c r="E26" s="46"/>
      <c r="F26" s="46"/>
      <c r="G26" s="46"/>
      <c r="H26" s="46"/>
      <c r="I26" s="56">
        <f>IF(D26=0,"",H26/D26)</f>
      </c>
      <c r="J26" s="84" t="e">
        <f t="shared" si="2"/>
        <v>#DIV/0!</v>
      </c>
      <c r="K26" s="28"/>
      <c r="L26" s="31">
        <f>IF(G26=0,"",H26/G26)</f>
      </c>
    </row>
    <row r="27" spans="1:12" ht="37.5" hidden="1">
      <c r="A27" s="112">
        <v>14030000</v>
      </c>
      <c r="B27" s="63" t="s">
        <v>100</v>
      </c>
      <c r="C27" s="11"/>
      <c r="D27" s="46"/>
      <c r="E27" s="46"/>
      <c r="F27" s="46"/>
      <c r="G27" s="46"/>
      <c r="H27" s="46"/>
      <c r="I27" s="56">
        <f>IF(D27=0,"",H27/D27)</f>
      </c>
      <c r="J27" s="84" t="e">
        <f t="shared" si="2"/>
        <v>#DIV/0!</v>
      </c>
      <c r="K27" s="28"/>
      <c r="L27" s="31">
        <f>IF(G27=0,"",H27/G27)</f>
      </c>
    </row>
    <row r="28" spans="1:12" ht="37.5" hidden="1">
      <c r="A28" s="112">
        <v>14040000</v>
      </c>
      <c r="B28" s="63" t="s">
        <v>101</v>
      </c>
      <c r="C28" s="11"/>
      <c r="D28" s="46"/>
      <c r="E28" s="46"/>
      <c r="F28" s="46"/>
      <c r="G28" s="46"/>
      <c r="H28" s="46"/>
      <c r="I28" s="56" t="e">
        <f aca="true" t="shared" si="5" ref="I28:I50">H28/D28</f>
        <v>#DIV/0!</v>
      </c>
      <c r="J28" s="84"/>
      <c r="K28" s="28" t="e">
        <f t="shared" si="3"/>
        <v>#DIV/0!</v>
      </c>
      <c r="L28" s="31" t="e">
        <f t="shared" si="4"/>
        <v>#DIV/0!</v>
      </c>
    </row>
    <row r="29" spans="1:12" ht="18.75">
      <c r="A29" s="112">
        <v>18010000</v>
      </c>
      <c r="B29" s="63" t="s">
        <v>102</v>
      </c>
      <c r="C29" s="11"/>
      <c r="D29" s="46">
        <v>10513760</v>
      </c>
      <c r="E29" s="46"/>
      <c r="F29" s="46"/>
      <c r="G29" s="46">
        <v>7449550</v>
      </c>
      <c r="H29" s="46">
        <v>10635634</v>
      </c>
      <c r="I29" s="56">
        <f t="shared" si="5"/>
        <v>1.0115918567667515</v>
      </c>
      <c r="J29" s="84" t="e">
        <f aca="true" t="shared" si="6" ref="J29:J36">H29/E29</f>
        <v>#DIV/0!</v>
      </c>
      <c r="K29" s="28" t="e">
        <f t="shared" si="3"/>
        <v>#DIV/0!</v>
      </c>
      <c r="L29" s="31">
        <f t="shared" si="4"/>
        <v>1.4276881153895202</v>
      </c>
    </row>
    <row r="30" spans="1:12" ht="18.75">
      <c r="A30" s="112">
        <v>18050000</v>
      </c>
      <c r="B30" s="63" t="s">
        <v>40</v>
      </c>
      <c r="C30" s="11"/>
      <c r="D30" s="46">
        <v>11436876</v>
      </c>
      <c r="E30" s="46"/>
      <c r="F30" s="46"/>
      <c r="G30" s="46">
        <v>6742408</v>
      </c>
      <c r="H30" s="46">
        <v>11668288</v>
      </c>
      <c r="I30" s="56">
        <f t="shared" si="5"/>
        <v>1.020233847075023</v>
      </c>
      <c r="J30" s="84" t="e">
        <f t="shared" si="6"/>
        <v>#DIV/0!</v>
      </c>
      <c r="K30" s="28" t="e">
        <f t="shared" si="3"/>
        <v>#DIV/0!</v>
      </c>
      <c r="L30" s="31">
        <f t="shared" si="4"/>
        <v>1.7305817150193226</v>
      </c>
    </row>
    <row r="31" spans="1:12" ht="18.75" hidden="1">
      <c r="A31" s="112">
        <v>15000000</v>
      </c>
      <c r="B31" s="63" t="s">
        <v>10</v>
      </c>
      <c r="C31" s="11"/>
      <c r="D31" s="46"/>
      <c r="E31" s="46"/>
      <c r="F31" s="46"/>
      <c r="G31" s="46"/>
      <c r="H31" s="46"/>
      <c r="I31" s="56" t="e">
        <f t="shared" si="5"/>
        <v>#DIV/0!</v>
      </c>
      <c r="J31" s="84" t="e">
        <f t="shared" si="6"/>
        <v>#DIV/0!</v>
      </c>
      <c r="K31" s="28" t="e">
        <f t="shared" si="3"/>
        <v>#DIV/0!</v>
      </c>
      <c r="L31" s="31" t="e">
        <f t="shared" si="4"/>
        <v>#DIV/0!</v>
      </c>
    </row>
    <row r="32" spans="1:12" ht="18.75" hidden="1">
      <c r="A32" s="112">
        <v>16000000</v>
      </c>
      <c r="B32" s="63" t="s">
        <v>11</v>
      </c>
      <c r="C32" s="11"/>
      <c r="D32" s="46"/>
      <c r="E32" s="46"/>
      <c r="F32" s="46"/>
      <c r="G32" s="46"/>
      <c r="H32" s="46"/>
      <c r="I32" s="56" t="e">
        <f t="shared" si="5"/>
        <v>#DIV/0!</v>
      </c>
      <c r="J32" s="84" t="e">
        <f t="shared" si="6"/>
        <v>#DIV/0!</v>
      </c>
      <c r="K32" s="28" t="e">
        <f t="shared" si="3"/>
        <v>#DIV/0!</v>
      </c>
      <c r="L32" s="31" t="e">
        <f t="shared" si="4"/>
        <v>#DIV/0!</v>
      </c>
    </row>
    <row r="33" spans="1:12" ht="18.75" hidden="1">
      <c r="A33" s="112">
        <v>16010000</v>
      </c>
      <c r="B33" s="63" t="s">
        <v>38</v>
      </c>
      <c r="C33" s="11"/>
      <c r="D33" s="46"/>
      <c r="E33" s="46"/>
      <c r="F33" s="46"/>
      <c r="G33" s="46"/>
      <c r="H33" s="46"/>
      <c r="I33" s="56" t="e">
        <f t="shared" si="5"/>
        <v>#DIV/0!</v>
      </c>
      <c r="J33" s="84" t="e">
        <f t="shared" si="6"/>
        <v>#DIV/0!</v>
      </c>
      <c r="K33" s="28" t="e">
        <f t="shared" si="3"/>
        <v>#DIV/0!</v>
      </c>
      <c r="L33" s="31" t="e">
        <f t="shared" si="4"/>
        <v>#DIV/0!</v>
      </c>
    </row>
    <row r="34" spans="1:12" ht="18.75" hidden="1">
      <c r="A34" s="112">
        <v>16030100</v>
      </c>
      <c r="B34" s="63" t="s">
        <v>39</v>
      </c>
      <c r="C34" s="11"/>
      <c r="D34" s="46"/>
      <c r="E34" s="46"/>
      <c r="F34" s="46"/>
      <c r="G34" s="46"/>
      <c r="H34" s="46"/>
      <c r="I34" s="56" t="e">
        <f t="shared" si="5"/>
        <v>#DIV/0!</v>
      </c>
      <c r="J34" s="84" t="e">
        <f t="shared" si="6"/>
        <v>#DIV/0!</v>
      </c>
      <c r="K34" s="28" t="e">
        <f t="shared" si="3"/>
        <v>#DIV/0!</v>
      </c>
      <c r="L34" s="31" t="e">
        <f t="shared" si="4"/>
        <v>#DIV/0!</v>
      </c>
    </row>
    <row r="35" spans="1:12" ht="18.75" hidden="1">
      <c r="A35" s="112">
        <v>16040000</v>
      </c>
      <c r="B35" s="63" t="s">
        <v>50</v>
      </c>
      <c r="C35" s="11"/>
      <c r="D35" s="46"/>
      <c r="E35" s="46"/>
      <c r="F35" s="46"/>
      <c r="G35" s="46"/>
      <c r="H35" s="46"/>
      <c r="I35" s="56" t="e">
        <f t="shared" si="5"/>
        <v>#DIV/0!</v>
      </c>
      <c r="J35" s="84" t="e">
        <f t="shared" si="6"/>
        <v>#DIV/0!</v>
      </c>
      <c r="K35" s="28" t="e">
        <f t="shared" si="3"/>
        <v>#DIV/0!</v>
      </c>
      <c r="L35" s="31" t="e">
        <f t="shared" si="4"/>
        <v>#DIV/0!</v>
      </c>
    </row>
    <row r="36" spans="1:12" ht="18.75" hidden="1">
      <c r="A36" s="112">
        <v>16050000</v>
      </c>
      <c r="B36" s="63" t="s">
        <v>40</v>
      </c>
      <c r="C36" s="11"/>
      <c r="D36" s="46"/>
      <c r="E36" s="46"/>
      <c r="F36" s="46"/>
      <c r="G36" s="46"/>
      <c r="H36" s="46"/>
      <c r="I36" s="56" t="e">
        <f t="shared" si="5"/>
        <v>#DIV/0!</v>
      </c>
      <c r="J36" s="84" t="e">
        <f t="shared" si="6"/>
        <v>#DIV/0!</v>
      </c>
      <c r="K36" s="28" t="e">
        <f t="shared" si="3"/>
        <v>#DIV/0!</v>
      </c>
      <c r="L36" s="31" t="e">
        <f t="shared" si="4"/>
        <v>#DIV/0!</v>
      </c>
    </row>
    <row r="37" spans="1:12" ht="18.75">
      <c r="A37" s="112">
        <v>19090000</v>
      </c>
      <c r="B37" s="63" t="s">
        <v>113</v>
      </c>
      <c r="C37" s="11"/>
      <c r="D37" s="46"/>
      <c r="E37" s="46"/>
      <c r="F37" s="46"/>
      <c r="G37" s="46"/>
      <c r="H37" s="46">
        <v>20589</v>
      </c>
      <c r="I37" s="56"/>
      <c r="J37" s="84"/>
      <c r="K37" s="28"/>
      <c r="L37" s="73"/>
    </row>
    <row r="38" spans="1:12" ht="24" customHeight="1">
      <c r="A38" s="112">
        <v>20000000</v>
      </c>
      <c r="B38" s="62" t="s">
        <v>12</v>
      </c>
      <c r="C38" s="11">
        <f>SUM(C39:C49)</f>
        <v>0</v>
      </c>
      <c r="D38" s="46">
        <f>D39+D41+D46+D54+D52+D40</f>
        <v>645000</v>
      </c>
      <c r="E38" s="46">
        <f>E45+E52+E53+E51+E54</f>
        <v>0</v>
      </c>
      <c r="F38" s="46">
        <f>F45+F52+F53+F51+F54</f>
        <v>0</v>
      </c>
      <c r="G38" s="46">
        <f>G39+G41+G46+G54+G52</f>
        <v>295400</v>
      </c>
      <c r="H38" s="46">
        <f>H39+H41+H46+H54+H52+H40</f>
        <v>688285</v>
      </c>
      <c r="I38" s="56">
        <f>IF(D38=0,"",H38/D38)</f>
        <v>1.0671085271317828</v>
      </c>
      <c r="J38" s="84"/>
      <c r="K38" s="28"/>
      <c r="L38" s="52">
        <f>IF(G38=0,"",H38/G38)</f>
        <v>2.330010155721056</v>
      </c>
    </row>
    <row r="39" spans="1:12" ht="18.75">
      <c r="A39" s="112">
        <v>21081100</v>
      </c>
      <c r="B39" s="63" t="s">
        <v>54</v>
      </c>
      <c r="C39" s="11"/>
      <c r="D39" s="46"/>
      <c r="E39" s="46"/>
      <c r="F39" s="46"/>
      <c r="G39" s="46"/>
      <c r="H39" s="46">
        <v>2311</v>
      </c>
      <c r="I39" s="56"/>
      <c r="J39" s="85"/>
      <c r="K39" s="28"/>
      <c r="L39" s="31"/>
    </row>
    <row r="40" spans="1:12" ht="37.5">
      <c r="A40" s="112">
        <v>21081500</v>
      </c>
      <c r="B40" s="63" t="s">
        <v>114</v>
      </c>
      <c r="C40" s="11"/>
      <c r="D40" s="46">
        <v>45000</v>
      </c>
      <c r="E40" s="46"/>
      <c r="F40" s="46"/>
      <c r="G40" s="46"/>
      <c r="H40" s="46">
        <v>66505</v>
      </c>
      <c r="I40" s="56"/>
      <c r="J40" s="85"/>
      <c r="K40" s="28"/>
      <c r="L40" s="31"/>
    </row>
    <row r="41" spans="1:12" ht="18.75">
      <c r="A41" s="112">
        <v>22010000</v>
      </c>
      <c r="B41" s="63" t="s">
        <v>103</v>
      </c>
      <c r="C41" s="11"/>
      <c r="D41" s="46">
        <v>496000</v>
      </c>
      <c r="E41" s="46">
        <v>8.2</v>
      </c>
      <c r="F41" s="46"/>
      <c r="G41" s="46">
        <v>227000</v>
      </c>
      <c r="H41" s="46">
        <v>513374</v>
      </c>
      <c r="I41" s="56">
        <f t="shared" si="5"/>
        <v>1.0350282258064516</v>
      </c>
      <c r="J41" s="84"/>
      <c r="K41" s="28"/>
      <c r="L41" s="31">
        <f t="shared" si="4"/>
        <v>2.2615594713656386</v>
      </c>
    </row>
    <row r="42" spans="1:12" ht="18.75" hidden="1">
      <c r="A42" s="112">
        <v>21070000</v>
      </c>
      <c r="B42" s="63" t="s">
        <v>41</v>
      </c>
      <c r="C42" s="11"/>
      <c r="D42" s="46"/>
      <c r="E42" s="46"/>
      <c r="F42" s="46"/>
      <c r="G42" s="46"/>
      <c r="H42" s="46"/>
      <c r="I42" s="56" t="e">
        <f t="shared" si="5"/>
        <v>#DIV/0!</v>
      </c>
      <c r="J42" s="84"/>
      <c r="K42" s="28"/>
      <c r="L42" s="31" t="e">
        <f t="shared" si="4"/>
        <v>#DIV/0!</v>
      </c>
    </row>
    <row r="43" spans="1:12" ht="37.5" hidden="1">
      <c r="A43" s="112">
        <v>22000000</v>
      </c>
      <c r="B43" s="63" t="s">
        <v>13</v>
      </c>
      <c r="C43" s="11"/>
      <c r="D43" s="46"/>
      <c r="E43" s="46"/>
      <c r="F43" s="46"/>
      <c r="G43" s="46"/>
      <c r="H43" s="46"/>
      <c r="I43" s="56" t="e">
        <f t="shared" si="5"/>
        <v>#DIV/0!</v>
      </c>
      <c r="J43" s="84"/>
      <c r="K43" s="28"/>
      <c r="L43" s="31" t="e">
        <f t="shared" si="4"/>
        <v>#DIV/0!</v>
      </c>
    </row>
    <row r="44" spans="1:12" ht="18.75" hidden="1">
      <c r="A44" s="112">
        <v>22088000</v>
      </c>
      <c r="B44" s="63" t="s">
        <v>42</v>
      </c>
      <c r="C44" s="11"/>
      <c r="D44" s="46"/>
      <c r="E44" s="46"/>
      <c r="F44" s="46"/>
      <c r="G44" s="46"/>
      <c r="H44" s="46"/>
      <c r="I44" s="56" t="e">
        <f t="shared" si="5"/>
        <v>#DIV/0!</v>
      </c>
      <c r="J44" s="84"/>
      <c r="K44" s="28"/>
      <c r="L44" s="31" t="e">
        <f t="shared" si="4"/>
        <v>#DIV/0!</v>
      </c>
    </row>
    <row r="45" spans="1:12" ht="37.5" hidden="1">
      <c r="A45" s="112">
        <v>22010300</v>
      </c>
      <c r="B45" s="63" t="s">
        <v>83</v>
      </c>
      <c r="C45" s="11"/>
      <c r="D45" s="46"/>
      <c r="E45" s="46"/>
      <c r="F45" s="46"/>
      <c r="G45" s="46"/>
      <c r="H45" s="46"/>
      <c r="I45" s="56" t="e">
        <f t="shared" si="5"/>
        <v>#DIV/0!</v>
      </c>
      <c r="J45" s="84"/>
      <c r="K45" s="28"/>
      <c r="L45" s="31" t="e">
        <f t="shared" si="4"/>
        <v>#DIV/0!</v>
      </c>
    </row>
    <row r="46" spans="1:12" ht="18.75">
      <c r="A46" s="112">
        <v>22090000</v>
      </c>
      <c r="B46" s="63" t="s">
        <v>43</v>
      </c>
      <c r="C46" s="11"/>
      <c r="D46" s="46">
        <v>80000</v>
      </c>
      <c r="E46" s="46"/>
      <c r="F46" s="46"/>
      <c r="G46" s="46">
        <v>54400</v>
      </c>
      <c r="H46" s="46">
        <v>75655</v>
      </c>
      <c r="I46" s="56">
        <f t="shared" si="5"/>
        <v>0.9456875</v>
      </c>
      <c r="J46" s="84"/>
      <c r="K46" s="28"/>
      <c r="L46" s="31">
        <f t="shared" si="4"/>
        <v>1.3907169117647058</v>
      </c>
    </row>
    <row r="47" spans="1:12" ht="18.75" hidden="1">
      <c r="A47" s="112">
        <v>23000000</v>
      </c>
      <c r="B47" s="63" t="s">
        <v>14</v>
      </c>
      <c r="C47" s="11"/>
      <c r="D47" s="46"/>
      <c r="E47" s="46"/>
      <c r="F47" s="46"/>
      <c r="G47" s="46"/>
      <c r="H47" s="46"/>
      <c r="I47" s="56" t="e">
        <f t="shared" si="5"/>
        <v>#DIV/0!</v>
      </c>
      <c r="J47" s="84"/>
      <c r="K47" s="28"/>
      <c r="L47" s="31" t="e">
        <f t="shared" si="4"/>
        <v>#DIV/0!</v>
      </c>
    </row>
    <row r="48" spans="1:12" ht="18.75" hidden="1">
      <c r="A48" s="112">
        <v>23030000</v>
      </c>
      <c r="B48" s="63" t="s">
        <v>54</v>
      </c>
      <c r="C48" s="11"/>
      <c r="D48" s="46"/>
      <c r="E48" s="46"/>
      <c r="F48" s="46"/>
      <c r="G48" s="46"/>
      <c r="H48" s="46"/>
      <c r="I48" s="56" t="e">
        <f t="shared" si="5"/>
        <v>#DIV/0!</v>
      </c>
      <c r="J48" s="84"/>
      <c r="K48" s="28"/>
      <c r="L48" s="31" t="e">
        <f t="shared" si="4"/>
        <v>#DIV/0!</v>
      </c>
    </row>
    <row r="49" spans="1:12" ht="18.75" hidden="1">
      <c r="A49" s="112">
        <v>24000000</v>
      </c>
      <c r="B49" s="63" t="s">
        <v>15</v>
      </c>
      <c r="C49" s="11"/>
      <c r="D49" s="46"/>
      <c r="E49" s="46"/>
      <c r="F49" s="46"/>
      <c r="G49" s="46"/>
      <c r="H49" s="46"/>
      <c r="I49" s="56" t="e">
        <f t="shared" si="5"/>
        <v>#DIV/0!</v>
      </c>
      <c r="J49" s="84"/>
      <c r="K49" s="28"/>
      <c r="L49" s="31" t="e">
        <f t="shared" si="4"/>
        <v>#DIV/0!</v>
      </c>
    </row>
    <row r="50" spans="1:12" ht="37.5" hidden="1">
      <c r="A50" s="112">
        <v>24030000</v>
      </c>
      <c r="B50" s="63" t="s">
        <v>44</v>
      </c>
      <c r="C50" s="11"/>
      <c r="D50" s="46"/>
      <c r="E50" s="46"/>
      <c r="F50" s="46"/>
      <c r="G50" s="46"/>
      <c r="H50" s="46"/>
      <c r="I50" s="56" t="e">
        <f t="shared" si="5"/>
        <v>#DIV/0!</v>
      </c>
      <c r="J50" s="84"/>
      <c r="K50" s="28"/>
      <c r="L50" s="31" t="e">
        <f t="shared" si="4"/>
        <v>#DIV/0!</v>
      </c>
    </row>
    <row r="51" spans="1:12" ht="37.5" hidden="1">
      <c r="A51" s="112">
        <v>21010300</v>
      </c>
      <c r="B51" s="63" t="s">
        <v>93</v>
      </c>
      <c r="C51" s="11"/>
      <c r="D51" s="46"/>
      <c r="E51" s="46"/>
      <c r="F51" s="46"/>
      <c r="G51" s="46"/>
      <c r="H51" s="46"/>
      <c r="I51" s="56"/>
      <c r="J51" s="84"/>
      <c r="K51" s="28"/>
      <c r="L51" s="31"/>
    </row>
    <row r="52" spans="1:12" ht="22.5" customHeight="1">
      <c r="A52" s="112">
        <v>24060300</v>
      </c>
      <c r="B52" s="63" t="s">
        <v>45</v>
      </c>
      <c r="C52" s="11"/>
      <c r="D52" s="46">
        <v>24000</v>
      </c>
      <c r="E52" s="46"/>
      <c r="F52" s="46"/>
      <c r="G52" s="46">
        <v>14000</v>
      </c>
      <c r="H52" s="46">
        <v>29179</v>
      </c>
      <c r="I52" s="56">
        <f>IF(D52=0,"",H52/D52)</f>
        <v>1.2157916666666666</v>
      </c>
      <c r="J52" s="84"/>
      <c r="K52" s="28"/>
      <c r="L52" s="31">
        <f aca="true" t="shared" si="7" ref="L52:L110">IF(G52=0,"",H52/G52)</f>
        <v>2.084214285714286</v>
      </c>
    </row>
    <row r="53" spans="1:12" ht="26.25" customHeight="1" hidden="1">
      <c r="A53" s="112">
        <v>22080400</v>
      </c>
      <c r="B53" s="63" t="s">
        <v>84</v>
      </c>
      <c r="C53" s="11"/>
      <c r="D53" s="46"/>
      <c r="E53" s="46"/>
      <c r="F53" s="46"/>
      <c r="G53" s="46"/>
      <c r="H53" s="46"/>
      <c r="I53" s="56">
        <f>IF(D53=0,"",H53/D53)</f>
      </c>
      <c r="J53" s="84"/>
      <c r="K53" s="28"/>
      <c r="L53" s="31">
        <f>IF(G53=0,"",H53/G53)</f>
      </c>
    </row>
    <row r="54" spans="1:12" ht="60" customHeight="1">
      <c r="A54" s="112">
        <v>22130000</v>
      </c>
      <c r="B54" s="63" t="s">
        <v>94</v>
      </c>
      <c r="C54" s="11"/>
      <c r="D54" s="46"/>
      <c r="E54" s="46"/>
      <c r="F54" s="46"/>
      <c r="G54" s="46"/>
      <c r="H54" s="46">
        <v>1261</v>
      </c>
      <c r="I54" s="56">
        <f>IF(D54=0,"",H54/D54)</f>
      </c>
      <c r="J54" s="84" t="e">
        <f>H54/E54</f>
        <v>#DIV/0!</v>
      </c>
      <c r="K54" s="28"/>
      <c r="L54" s="31">
        <f>IF(G54=0,"",H54/G54)</f>
      </c>
    </row>
    <row r="55" spans="1:12" ht="37.5" hidden="1">
      <c r="A55" s="112">
        <v>31020000</v>
      </c>
      <c r="B55" s="63" t="s">
        <v>79</v>
      </c>
      <c r="C55" s="11"/>
      <c r="D55" s="46"/>
      <c r="E55" s="46"/>
      <c r="F55" s="46"/>
      <c r="G55" s="46"/>
      <c r="H55" s="46"/>
      <c r="I55" s="56">
        <f>IF(D55=0,"",H55/D55)</f>
      </c>
      <c r="J55" s="84" t="e">
        <f aca="true" t="shared" si="8" ref="J55:J63">H55/E55</f>
        <v>#DIV/0!</v>
      </c>
      <c r="K55" s="28" t="e">
        <f aca="true" t="shared" si="9" ref="K55:K63">H55/F55</f>
        <v>#DIV/0!</v>
      </c>
      <c r="L55" s="31">
        <f t="shared" si="7"/>
      </c>
    </row>
    <row r="56" spans="1:12" ht="18.75" hidden="1">
      <c r="A56" s="62">
        <v>3301000</v>
      </c>
      <c r="B56" s="63" t="s">
        <v>51</v>
      </c>
      <c r="C56" s="11"/>
      <c r="D56" s="46"/>
      <c r="E56" s="46"/>
      <c r="F56" s="46">
        <v>30</v>
      </c>
      <c r="G56" s="46"/>
      <c r="H56" s="46"/>
      <c r="I56" s="56" t="e">
        <f>H56/D56</f>
        <v>#DIV/0!</v>
      </c>
      <c r="J56" s="84" t="e">
        <f t="shared" si="8"/>
        <v>#DIV/0!</v>
      </c>
      <c r="K56" s="28">
        <f t="shared" si="9"/>
        <v>0</v>
      </c>
      <c r="L56" s="31">
        <f t="shared" si="7"/>
      </c>
    </row>
    <row r="57" spans="1:12" ht="18.75" hidden="1">
      <c r="A57" s="112">
        <v>50000000</v>
      </c>
      <c r="B57" s="63" t="s">
        <v>16</v>
      </c>
      <c r="C57" s="11"/>
      <c r="D57" s="46"/>
      <c r="E57" s="46"/>
      <c r="F57" s="46"/>
      <c r="G57" s="46"/>
      <c r="H57" s="46"/>
      <c r="I57" s="56" t="e">
        <f>H57/D57</f>
        <v>#DIV/0!</v>
      </c>
      <c r="J57" s="84" t="e">
        <f t="shared" si="8"/>
        <v>#DIV/0!</v>
      </c>
      <c r="K57" s="28" t="e">
        <f t="shared" si="9"/>
        <v>#DIV/0!</v>
      </c>
      <c r="L57" s="31">
        <f t="shared" si="7"/>
      </c>
    </row>
    <row r="58" spans="1:12" s="3" customFormat="1" ht="32.25" customHeight="1">
      <c r="A58" s="112">
        <v>90010100</v>
      </c>
      <c r="B58" s="63" t="s">
        <v>17</v>
      </c>
      <c r="C58" s="11">
        <f>C12+C38+SUM(C56:C57)</f>
        <v>0</v>
      </c>
      <c r="D58" s="46">
        <f>D12+D38</f>
        <v>52961280</v>
      </c>
      <c r="E58" s="46">
        <f>E12+E38</f>
        <v>0</v>
      </c>
      <c r="F58" s="46">
        <v>1623.3</v>
      </c>
      <c r="G58" s="46">
        <f>G12+G38</f>
        <v>31012058</v>
      </c>
      <c r="H58" s="46">
        <f>H12+H38+H55</f>
        <v>55236010</v>
      </c>
      <c r="I58" s="56">
        <f aca="true" t="shared" si="10" ref="I58:I112">IF(D58=0,"",H58/D58)</f>
        <v>1.0429508123670728</v>
      </c>
      <c r="J58" s="84" t="e">
        <f t="shared" si="8"/>
        <v>#DIV/0!</v>
      </c>
      <c r="K58" s="29">
        <f t="shared" si="9"/>
        <v>34026.98823384464</v>
      </c>
      <c r="L58" s="31">
        <f t="shared" si="7"/>
        <v>1.7811139783112748</v>
      </c>
    </row>
    <row r="59" spans="1:12" ht="30" customHeight="1">
      <c r="A59" s="114">
        <v>40000000</v>
      </c>
      <c r="B59" s="64" t="s">
        <v>18</v>
      </c>
      <c r="C59" s="11">
        <f>C60</f>
        <v>0</v>
      </c>
      <c r="D59" s="46">
        <f>D65+D66+D86+D88+D90+D93+D94+D89+D87</f>
        <v>65039892</v>
      </c>
      <c r="E59" s="46"/>
      <c r="F59" s="46"/>
      <c r="G59" s="46">
        <f>G65+G66+G86+G88+G90+G93+G94+G89+G87</f>
        <v>48474737</v>
      </c>
      <c r="H59" s="46">
        <f>H65+H66+H86+H88+H90+H93+H94+H89+H87</f>
        <v>65039892</v>
      </c>
      <c r="I59" s="56">
        <f t="shared" si="10"/>
        <v>1</v>
      </c>
      <c r="J59" s="84" t="e">
        <f t="shared" si="8"/>
        <v>#DIV/0!</v>
      </c>
      <c r="K59" s="28" t="e">
        <f t="shared" si="9"/>
        <v>#DIV/0!</v>
      </c>
      <c r="L59" s="31">
        <f t="shared" si="7"/>
        <v>1.3417275889500957</v>
      </c>
    </row>
    <row r="60" spans="1:12" ht="18.75" hidden="1">
      <c r="A60" s="114">
        <v>41000000</v>
      </c>
      <c r="B60" s="64" t="s">
        <v>19</v>
      </c>
      <c r="C60" s="11">
        <f>C61+C74</f>
        <v>0</v>
      </c>
      <c r="D60" s="46"/>
      <c r="E60" s="46"/>
      <c r="F60" s="46"/>
      <c r="G60" s="46"/>
      <c r="H60" s="46"/>
      <c r="I60" s="56">
        <f t="shared" si="10"/>
      </c>
      <c r="J60" s="84" t="e">
        <f t="shared" si="8"/>
        <v>#DIV/0!</v>
      </c>
      <c r="K60" s="28" t="e">
        <f t="shared" si="9"/>
        <v>#DIV/0!</v>
      </c>
      <c r="L60" s="31">
        <f t="shared" si="7"/>
      </c>
    </row>
    <row r="61" spans="1:12" ht="18.75" hidden="1">
      <c r="A61" s="114"/>
      <c r="B61" s="64" t="s">
        <v>20</v>
      </c>
      <c r="C61" s="11">
        <f>SUM(C63:C65)+SUM(C69:C70)</f>
        <v>0</v>
      </c>
      <c r="D61" s="46"/>
      <c r="E61" s="46"/>
      <c r="F61" s="46"/>
      <c r="G61" s="46"/>
      <c r="H61" s="46"/>
      <c r="I61" s="56">
        <f t="shared" si="10"/>
      </c>
      <c r="J61" s="84" t="e">
        <f t="shared" si="8"/>
        <v>#DIV/0!</v>
      </c>
      <c r="K61" s="28" t="e">
        <f t="shared" si="9"/>
        <v>#DIV/0!</v>
      </c>
      <c r="L61" s="31">
        <f t="shared" si="7"/>
      </c>
    </row>
    <row r="62" spans="1:12" ht="37.5" hidden="1">
      <c r="A62" s="114">
        <v>41010600</v>
      </c>
      <c r="B62" s="115" t="s">
        <v>87</v>
      </c>
      <c r="C62" s="11"/>
      <c r="D62" s="46"/>
      <c r="E62" s="46"/>
      <c r="F62" s="46"/>
      <c r="G62" s="46"/>
      <c r="H62" s="46"/>
      <c r="I62" s="56">
        <f t="shared" si="10"/>
      </c>
      <c r="J62" s="86" t="e">
        <f t="shared" si="8"/>
        <v>#DIV/0!</v>
      </c>
      <c r="K62" s="53" t="e">
        <f t="shared" si="9"/>
        <v>#DIV/0!</v>
      </c>
      <c r="L62" s="31">
        <f t="shared" si="7"/>
      </c>
    </row>
    <row r="63" spans="1:12" ht="56.25" hidden="1">
      <c r="A63" s="114">
        <v>41020000</v>
      </c>
      <c r="B63" s="116" t="s">
        <v>21</v>
      </c>
      <c r="C63" s="11"/>
      <c r="D63" s="46"/>
      <c r="E63" s="46"/>
      <c r="F63" s="46"/>
      <c r="G63" s="46"/>
      <c r="H63" s="46"/>
      <c r="I63" s="56">
        <f t="shared" si="10"/>
      </c>
      <c r="J63" s="87" t="e">
        <f t="shared" si="8"/>
        <v>#DIV/0!</v>
      </c>
      <c r="K63" s="47" t="e">
        <f t="shared" si="9"/>
        <v>#DIV/0!</v>
      </c>
      <c r="L63" s="48">
        <f t="shared" si="7"/>
      </c>
    </row>
    <row r="64" spans="1:12" ht="37.5" hidden="1">
      <c r="A64" s="114">
        <v>41010300</v>
      </c>
      <c r="B64" s="115" t="s">
        <v>64</v>
      </c>
      <c r="C64" s="11"/>
      <c r="D64" s="46"/>
      <c r="E64" s="46"/>
      <c r="F64" s="46"/>
      <c r="G64" s="46"/>
      <c r="H64" s="46"/>
      <c r="I64" s="56">
        <f t="shared" si="10"/>
      </c>
      <c r="J64" s="84"/>
      <c r="K64" s="28"/>
      <c r="L64" s="31">
        <f t="shared" si="7"/>
      </c>
    </row>
    <row r="65" spans="1:12" ht="27" customHeight="1">
      <c r="A65" s="114">
        <v>41020100</v>
      </c>
      <c r="B65" s="65" t="s">
        <v>88</v>
      </c>
      <c r="C65" s="11"/>
      <c r="D65" s="46">
        <v>4295300</v>
      </c>
      <c r="E65" s="46"/>
      <c r="F65" s="46"/>
      <c r="G65" s="46">
        <v>3221600</v>
      </c>
      <c r="H65" s="46">
        <v>4295300</v>
      </c>
      <c r="I65" s="56">
        <f t="shared" si="10"/>
        <v>1</v>
      </c>
      <c r="J65" s="84" t="e">
        <f aca="true" t="shared" si="11" ref="J65:J76">H65/E65</f>
        <v>#DIV/0!</v>
      </c>
      <c r="K65" s="28" t="e">
        <f aca="true" t="shared" si="12" ref="K65:K74">H65/F65</f>
        <v>#DIV/0!</v>
      </c>
      <c r="L65" s="31">
        <f t="shared" si="7"/>
        <v>1.3332815992053637</v>
      </c>
    </row>
    <row r="66" spans="1:12" ht="56.25">
      <c r="A66" s="114">
        <v>41020200</v>
      </c>
      <c r="B66" s="65" t="s">
        <v>104</v>
      </c>
      <c r="C66" s="11"/>
      <c r="D66" s="46">
        <v>10718300</v>
      </c>
      <c r="E66" s="46"/>
      <c r="F66" s="46"/>
      <c r="G66" s="46">
        <v>8038800</v>
      </c>
      <c r="H66" s="46">
        <v>10718300</v>
      </c>
      <c r="I66" s="56">
        <f t="shared" si="10"/>
        <v>1</v>
      </c>
      <c r="J66" s="84" t="e">
        <f t="shared" si="11"/>
        <v>#DIV/0!</v>
      </c>
      <c r="K66" s="28" t="e">
        <f t="shared" si="12"/>
        <v>#DIV/0!</v>
      </c>
      <c r="L66" s="31">
        <f t="shared" si="7"/>
        <v>1.3333208936657213</v>
      </c>
    </row>
    <row r="67" spans="1:12" ht="56.25" hidden="1">
      <c r="A67" s="114">
        <v>41040200</v>
      </c>
      <c r="B67" s="65" t="s">
        <v>22</v>
      </c>
      <c r="C67" s="11"/>
      <c r="D67" s="46"/>
      <c r="E67" s="46"/>
      <c r="F67" s="46"/>
      <c r="G67" s="46"/>
      <c r="H67" s="46"/>
      <c r="I67" s="56">
        <f t="shared" si="10"/>
      </c>
      <c r="J67" s="84" t="e">
        <f t="shared" si="11"/>
        <v>#DIV/0!</v>
      </c>
      <c r="K67" s="28" t="e">
        <f t="shared" si="12"/>
        <v>#DIV/0!</v>
      </c>
      <c r="L67" s="31">
        <f t="shared" si="7"/>
      </c>
    </row>
    <row r="68" spans="1:12" ht="37.5" hidden="1">
      <c r="A68" s="114">
        <v>41040300</v>
      </c>
      <c r="B68" s="65" t="s">
        <v>23</v>
      </c>
      <c r="C68" s="11"/>
      <c r="D68" s="46"/>
      <c r="E68" s="46"/>
      <c r="F68" s="46"/>
      <c r="G68" s="46"/>
      <c r="H68" s="46"/>
      <c r="I68" s="56">
        <f t="shared" si="10"/>
      </c>
      <c r="J68" s="84" t="e">
        <f t="shared" si="11"/>
        <v>#DIV/0!</v>
      </c>
      <c r="K68" s="28" t="e">
        <f t="shared" si="12"/>
        <v>#DIV/0!</v>
      </c>
      <c r="L68" s="31">
        <f t="shared" si="7"/>
      </c>
    </row>
    <row r="69" spans="1:12" ht="37.5" hidden="1">
      <c r="A69" s="114">
        <v>41050000</v>
      </c>
      <c r="B69" s="65" t="s">
        <v>24</v>
      </c>
      <c r="C69" s="11"/>
      <c r="D69" s="46"/>
      <c r="E69" s="46"/>
      <c r="F69" s="46"/>
      <c r="G69" s="46"/>
      <c r="H69" s="46"/>
      <c r="I69" s="56">
        <f t="shared" si="10"/>
      </c>
      <c r="J69" s="84" t="e">
        <f t="shared" si="11"/>
        <v>#DIV/0!</v>
      </c>
      <c r="K69" s="28" t="e">
        <f t="shared" si="12"/>
        <v>#DIV/0!</v>
      </c>
      <c r="L69" s="31">
        <f t="shared" si="7"/>
      </c>
    </row>
    <row r="70" spans="1:12" ht="18.75" hidden="1">
      <c r="A70" s="114">
        <v>41060000</v>
      </c>
      <c r="B70" s="65" t="s">
        <v>25</v>
      </c>
      <c r="C70" s="11">
        <f>SUM(C71:C73)</f>
        <v>0</v>
      </c>
      <c r="D70" s="46"/>
      <c r="E70" s="46"/>
      <c r="F70" s="46"/>
      <c r="G70" s="46"/>
      <c r="H70" s="46"/>
      <c r="I70" s="56">
        <f t="shared" si="10"/>
      </c>
      <c r="J70" s="84" t="e">
        <f t="shared" si="11"/>
        <v>#DIV/0!</v>
      </c>
      <c r="K70" s="28" t="e">
        <f t="shared" si="12"/>
        <v>#DIV/0!</v>
      </c>
      <c r="L70" s="31">
        <f t="shared" si="7"/>
      </c>
    </row>
    <row r="71" spans="1:12" ht="18.75" hidden="1">
      <c r="A71" s="114">
        <v>41060100</v>
      </c>
      <c r="B71" s="65" t="s">
        <v>26</v>
      </c>
      <c r="C71" s="11"/>
      <c r="D71" s="46"/>
      <c r="E71" s="46"/>
      <c r="F71" s="46"/>
      <c r="G71" s="46"/>
      <c r="H71" s="46"/>
      <c r="I71" s="56">
        <f t="shared" si="10"/>
      </c>
      <c r="J71" s="84" t="e">
        <f t="shared" si="11"/>
        <v>#DIV/0!</v>
      </c>
      <c r="K71" s="28" t="e">
        <f t="shared" si="12"/>
        <v>#DIV/0!</v>
      </c>
      <c r="L71" s="31">
        <f t="shared" si="7"/>
      </c>
    </row>
    <row r="72" spans="1:12" ht="37.5" hidden="1">
      <c r="A72" s="114">
        <v>41060200</v>
      </c>
      <c r="B72" s="65" t="s">
        <v>27</v>
      </c>
      <c r="C72" s="11"/>
      <c r="D72" s="46"/>
      <c r="E72" s="46"/>
      <c r="F72" s="46"/>
      <c r="G72" s="46"/>
      <c r="H72" s="46"/>
      <c r="I72" s="56">
        <f t="shared" si="10"/>
      </c>
      <c r="J72" s="84" t="e">
        <f t="shared" si="11"/>
        <v>#DIV/0!</v>
      </c>
      <c r="K72" s="28" t="e">
        <f t="shared" si="12"/>
        <v>#DIV/0!</v>
      </c>
      <c r="L72" s="31">
        <f t="shared" si="7"/>
      </c>
    </row>
    <row r="73" spans="1:12" ht="18.75" hidden="1">
      <c r="A73" s="114">
        <v>41060300</v>
      </c>
      <c r="B73" s="65" t="s">
        <v>28</v>
      </c>
      <c r="C73" s="11"/>
      <c r="D73" s="46"/>
      <c r="E73" s="46"/>
      <c r="F73" s="46"/>
      <c r="G73" s="46"/>
      <c r="H73" s="46"/>
      <c r="I73" s="56">
        <f t="shared" si="10"/>
      </c>
      <c r="J73" s="84" t="e">
        <f t="shared" si="11"/>
        <v>#DIV/0!</v>
      </c>
      <c r="K73" s="28" t="e">
        <f t="shared" si="12"/>
        <v>#DIV/0!</v>
      </c>
      <c r="L73" s="31">
        <f t="shared" si="7"/>
      </c>
    </row>
    <row r="74" spans="1:12" ht="18.75" hidden="1">
      <c r="A74" s="114"/>
      <c r="B74" s="117" t="s">
        <v>29</v>
      </c>
      <c r="C74" s="11">
        <f>SUM(C81:C95)</f>
        <v>0</v>
      </c>
      <c r="D74" s="46"/>
      <c r="E74" s="46"/>
      <c r="F74" s="46"/>
      <c r="G74" s="46"/>
      <c r="H74" s="46"/>
      <c r="I74" s="56">
        <f t="shared" si="10"/>
      </c>
      <c r="J74" s="84" t="e">
        <f t="shared" si="11"/>
        <v>#DIV/0!</v>
      </c>
      <c r="K74" s="28" t="e">
        <f t="shared" si="12"/>
        <v>#DIV/0!</v>
      </c>
      <c r="L74" s="31">
        <f t="shared" si="7"/>
      </c>
    </row>
    <row r="75" spans="1:12" ht="18.75" hidden="1">
      <c r="A75" s="114">
        <v>41020300</v>
      </c>
      <c r="B75" s="65" t="s">
        <v>53</v>
      </c>
      <c r="C75" s="11"/>
      <c r="D75" s="46"/>
      <c r="E75" s="46"/>
      <c r="F75" s="46"/>
      <c r="G75" s="46"/>
      <c r="H75" s="46"/>
      <c r="I75" s="56">
        <f t="shared" si="10"/>
      </c>
      <c r="J75" s="84" t="e">
        <f t="shared" si="11"/>
        <v>#DIV/0!</v>
      </c>
      <c r="K75" s="28"/>
      <c r="L75" s="31">
        <f t="shared" si="7"/>
      </c>
    </row>
    <row r="76" spans="1:12" ht="42.75" customHeight="1" hidden="1">
      <c r="A76" s="118">
        <v>41020600</v>
      </c>
      <c r="B76" s="65" t="s">
        <v>77</v>
      </c>
      <c r="C76" s="11"/>
      <c r="D76" s="46"/>
      <c r="E76" s="46"/>
      <c r="F76" s="46"/>
      <c r="G76" s="46"/>
      <c r="H76" s="46"/>
      <c r="I76" s="56">
        <f t="shared" si="10"/>
      </c>
      <c r="J76" s="84" t="e">
        <f t="shared" si="11"/>
        <v>#DIV/0!</v>
      </c>
      <c r="K76" s="28"/>
      <c r="L76" s="31">
        <f t="shared" si="7"/>
      </c>
    </row>
    <row r="77" spans="1:12" ht="18.75" hidden="1">
      <c r="A77" s="118">
        <v>41020400</v>
      </c>
      <c r="B77" s="65" t="s">
        <v>67</v>
      </c>
      <c r="C77" s="11"/>
      <c r="D77" s="46"/>
      <c r="E77" s="46"/>
      <c r="F77" s="46"/>
      <c r="G77" s="46"/>
      <c r="H77" s="46"/>
      <c r="I77" s="56">
        <f t="shared" si="10"/>
      </c>
      <c r="J77" s="84"/>
      <c r="K77" s="28"/>
      <c r="L77" s="31">
        <f t="shared" si="7"/>
      </c>
    </row>
    <row r="78" spans="1:12" ht="18.75" hidden="1">
      <c r="A78" s="118">
        <v>41020900</v>
      </c>
      <c r="B78" s="65" t="s">
        <v>55</v>
      </c>
      <c r="C78" s="11"/>
      <c r="D78" s="46"/>
      <c r="E78" s="46"/>
      <c r="F78" s="46"/>
      <c r="G78" s="46"/>
      <c r="H78" s="46"/>
      <c r="I78" s="56">
        <f t="shared" si="10"/>
      </c>
      <c r="J78" s="84" t="e">
        <f>H78/E78</f>
        <v>#DIV/0!</v>
      </c>
      <c r="K78" s="28"/>
      <c r="L78" s="31">
        <f t="shared" si="7"/>
      </c>
    </row>
    <row r="79" spans="1:12" ht="56.25" hidden="1">
      <c r="A79" s="118">
        <v>41021000</v>
      </c>
      <c r="B79" s="65" t="s">
        <v>78</v>
      </c>
      <c r="C79" s="11"/>
      <c r="D79" s="46"/>
      <c r="E79" s="46"/>
      <c r="F79" s="46"/>
      <c r="G79" s="46"/>
      <c r="H79" s="46"/>
      <c r="I79" s="56">
        <f t="shared" si="10"/>
      </c>
      <c r="J79" s="84"/>
      <c r="K79" s="28"/>
      <c r="L79" s="31">
        <f t="shared" si="7"/>
      </c>
    </row>
    <row r="80" spans="1:12" ht="56.25" hidden="1">
      <c r="A80" s="118">
        <v>41021200</v>
      </c>
      <c r="B80" s="65" t="s">
        <v>65</v>
      </c>
      <c r="C80" s="11"/>
      <c r="D80" s="46"/>
      <c r="E80" s="46"/>
      <c r="F80" s="46"/>
      <c r="G80" s="46"/>
      <c r="H80" s="46"/>
      <c r="I80" s="56">
        <f t="shared" si="10"/>
      </c>
      <c r="J80" s="84"/>
      <c r="K80" s="28"/>
      <c r="L80" s="31">
        <f t="shared" si="7"/>
      </c>
    </row>
    <row r="81" spans="1:12" ht="73.5" customHeight="1" hidden="1">
      <c r="A81" s="114">
        <v>41030600</v>
      </c>
      <c r="B81" s="65" t="s">
        <v>91</v>
      </c>
      <c r="C81" s="11"/>
      <c r="D81" s="46"/>
      <c r="E81" s="46"/>
      <c r="F81" s="46"/>
      <c r="G81" s="46"/>
      <c r="H81" s="46"/>
      <c r="I81" s="56">
        <f t="shared" si="10"/>
      </c>
      <c r="J81" s="84" t="e">
        <f aca="true" t="shared" si="13" ref="J81:J100">H81/E81</f>
        <v>#DIV/0!</v>
      </c>
      <c r="K81" s="28"/>
      <c r="L81" s="31">
        <f t="shared" si="7"/>
      </c>
    </row>
    <row r="82" spans="1:12" ht="0.75" customHeight="1" hidden="1">
      <c r="A82" s="114">
        <v>41030700</v>
      </c>
      <c r="B82" s="65" t="s">
        <v>70</v>
      </c>
      <c r="C82" s="11"/>
      <c r="D82" s="46"/>
      <c r="E82" s="46"/>
      <c r="F82" s="46"/>
      <c r="G82" s="46"/>
      <c r="H82" s="46"/>
      <c r="I82" s="56">
        <f t="shared" si="10"/>
      </c>
      <c r="J82" s="84" t="e">
        <f t="shared" si="13"/>
        <v>#DIV/0!</v>
      </c>
      <c r="K82" s="28"/>
      <c r="L82" s="8">
        <f t="shared" si="7"/>
      </c>
    </row>
    <row r="83" spans="1:12" ht="81" customHeight="1" hidden="1">
      <c r="A83" s="114">
        <v>41030800</v>
      </c>
      <c r="B83" s="65" t="s">
        <v>92</v>
      </c>
      <c r="C83" s="11"/>
      <c r="D83" s="46"/>
      <c r="E83" s="46"/>
      <c r="F83" s="46"/>
      <c r="G83" s="46"/>
      <c r="H83" s="46"/>
      <c r="I83" s="56">
        <f t="shared" si="10"/>
      </c>
      <c r="J83" s="84" t="e">
        <f t="shared" si="13"/>
        <v>#DIV/0!</v>
      </c>
      <c r="K83" s="28"/>
      <c r="L83" s="31">
        <f t="shared" si="7"/>
      </c>
    </row>
    <row r="84" spans="1:12" ht="78.75" customHeight="1" hidden="1">
      <c r="A84" s="114">
        <v>41030900</v>
      </c>
      <c r="B84" s="65" t="s">
        <v>71</v>
      </c>
      <c r="C84" s="11"/>
      <c r="D84" s="46"/>
      <c r="E84" s="46"/>
      <c r="F84" s="46"/>
      <c r="G84" s="46"/>
      <c r="H84" s="46"/>
      <c r="I84" s="56">
        <f t="shared" si="10"/>
      </c>
      <c r="J84" s="84" t="e">
        <f t="shared" si="13"/>
        <v>#DIV/0!</v>
      </c>
      <c r="K84" s="28"/>
      <c r="L84" s="31">
        <f t="shared" si="7"/>
      </c>
    </row>
    <row r="85" spans="1:12" ht="60.75" customHeight="1" hidden="1">
      <c r="A85" s="114">
        <v>41031000</v>
      </c>
      <c r="B85" s="65" t="s">
        <v>72</v>
      </c>
      <c r="C85" s="11"/>
      <c r="D85" s="46"/>
      <c r="E85" s="46"/>
      <c r="F85" s="46"/>
      <c r="G85" s="46"/>
      <c r="H85" s="46"/>
      <c r="I85" s="56">
        <f t="shared" si="10"/>
      </c>
      <c r="J85" s="84" t="e">
        <f t="shared" si="13"/>
        <v>#DIV/0!</v>
      </c>
      <c r="K85" s="28"/>
      <c r="L85" s="31">
        <f t="shared" si="7"/>
      </c>
    </row>
    <row r="86" spans="1:12" ht="41.25" customHeight="1">
      <c r="A86" s="114">
        <v>41032200</v>
      </c>
      <c r="B86" s="65" t="s">
        <v>111</v>
      </c>
      <c r="C86" s="11"/>
      <c r="D86" s="46">
        <v>2268800</v>
      </c>
      <c r="E86" s="46"/>
      <c r="F86" s="46"/>
      <c r="G86" s="46">
        <v>1512000</v>
      </c>
      <c r="H86" s="46">
        <v>2268800</v>
      </c>
      <c r="I86" s="56">
        <f t="shared" si="10"/>
        <v>1</v>
      </c>
      <c r="J86" s="84" t="e">
        <f t="shared" si="13"/>
        <v>#DIV/0!</v>
      </c>
      <c r="K86" s="28"/>
      <c r="L86" s="31">
        <f t="shared" si="7"/>
        <v>1.5005291005291006</v>
      </c>
    </row>
    <row r="87" spans="1:12" ht="32.25" customHeight="1">
      <c r="A87" s="114">
        <v>41033900</v>
      </c>
      <c r="B87" s="65" t="s">
        <v>89</v>
      </c>
      <c r="C87" s="11"/>
      <c r="D87" s="46">
        <v>29023100</v>
      </c>
      <c r="E87" s="46"/>
      <c r="F87" s="46"/>
      <c r="G87" s="46">
        <v>21848700</v>
      </c>
      <c r="H87" s="46">
        <v>29023100</v>
      </c>
      <c r="I87" s="56">
        <f t="shared" si="10"/>
        <v>1</v>
      </c>
      <c r="J87" s="84" t="e">
        <f>H87/E87</f>
        <v>#DIV/0!</v>
      </c>
      <c r="K87" s="28"/>
      <c r="L87" s="31">
        <f t="shared" si="7"/>
        <v>1.3283673628179251</v>
      </c>
    </row>
    <row r="88" spans="1:12" ht="33" customHeight="1">
      <c r="A88" s="114">
        <v>41034200</v>
      </c>
      <c r="B88" s="65" t="s">
        <v>90</v>
      </c>
      <c r="C88" s="11"/>
      <c r="D88" s="46">
        <v>15786100</v>
      </c>
      <c r="E88" s="46"/>
      <c r="F88" s="46"/>
      <c r="G88" s="46">
        <v>11839000</v>
      </c>
      <c r="H88" s="46">
        <v>15786100</v>
      </c>
      <c r="I88" s="56">
        <f t="shared" si="10"/>
        <v>1</v>
      </c>
      <c r="J88" s="84" t="e">
        <f t="shared" si="13"/>
        <v>#DIV/0!</v>
      </c>
      <c r="K88" s="28"/>
      <c r="L88" s="31">
        <f t="shared" si="7"/>
        <v>1.3333980910549879</v>
      </c>
    </row>
    <row r="89" spans="1:12" ht="53.25" customHeight="1">
      <c r="A89" s="114">
        <v>410345000</v>
      </c>
      <c r="B89" s="65" t="s">
        <v>95</v>
      </c>
      <c r="C89" s="11"/>
      <c r="D89" s="46">
        <v>1542918</v>
      </c>
      <c r="E89" s="46"/>
      <c r="F89" s="46"/>
      <c r="G89" s="46">
        <v>747918</v>
      </c>
      <c r="H89" s="46">
        <v>1542918</v>
      </c>
      <c r="I89" s="56">
        <f t="shared" si="10"/>
        <v>1</v>
      </c>
      <c r="J89" s="84" t="e">
        <f t="shared" si="13"/>
        <v>#DIV/0!</v>
      </c>
      <c r="K89" s="28"/>
      <c r="L89" s="31">
        <f t="shared" si="7"/>
        <v>2.0629507512855687</v>
      </c>
    </row>
    <row r="90" spans="1:12" ht="30" customHeight="1">
      <c r="A90" s="114">
        <v>41035000</v>
      </c>
      <c r="B90" s="65" t="s">
        <v>63</v>
      </c>
      <c r="C90" s="11"/>
      <c r="D90" s="46">
        <v>380921</v>
      </c>
      <c r="E90" s="46"/>
      <c r="F90" s="46"/>
      <c r="G90" s="46">
        <v>280129</v>
      </c>
      <c r="H90" s="46">
        <v>380921</v>
      </c>
      <c r="I90" s="56">
        <f t="shared" si="10"/>
        <v>1</v>
      </c>
      <c r="J90" s="84" t="e">
        <f t="shared" si="13"/>
        <v>#DIV/0!</v>
      </c>
      <c r="K90" s="28"/>
      <c r="L90" s="31">
        <f t="shared" si="7"/>
        <v>1.359805660963342</v>
      </c>
    </row>
    <row r="91" spans="1:12" ht="57.75" customHeight="1" hidden="1">
      <c r="A91" s="114">
        <v>41034500</v>
      </c>
      <c r="B91" s="65" t="s">
        <v>86</v>
      </c>
      <c r="C91" s="11"/>
      <c r="D91" s="46"/>
      <c r="E91" s="46"/>
      <c r="F91" s="46"/>
      <c r="G91" s="46"/>
      <c r="H91" s="46"/>
      <c r="I91" s="56">
        <f t="shared" si="10"/>
      </c>
      <c r="J91" s="84" t="e">
        <f t="shared" si="13"/>
        <v>#DIV/0!</v>
      </c>
      <c r="K91" s="28"/>
      <c r="L91" s="31">
        <f t="shared" si="7"/>
      </c>
    </row>
    <row r="92" spans="1:12" ht="60" customHeight="1" hidden="1">
      <c r="A92" s="114">
        <v>41033800</v>
      </c>
      <c r="B92" s="65" t="s">
        <v>75</v>
      </c>
      <c r="C92" s="11"/>
      <c r="D92" s="46"/>
      <c r="E92" s="46"/>
      <c r="F92" s="46"/>
      <c r="G92" s="46"/>
      <c r="H92" s="46"/>
      <c r="I92" s="56">
        <f t="shared" si="10"/>
      </c>
      <c r="J92" s="84"/>
      <c r="K92" s="28"/>
      <c r="L92" s="31">
        <f t="shared" si="7"/>
      </c>
    </row>
    <row r="93" spans="1:12" ht="48" customHeight="1">
      <c r="A93" s="114">
        <v>41035200</v>
      </c>
      <c r="B93" s="65" t="s">
        <v>105</v>
      </c>
      <c r="C93" s="11"/>
      <c r="D93" s="46">
        <v>866866</v>
      </c>
      <c r="E93" s="46"/>
      <c r="F93" s="46"/>
      <c r="G93" s="46">
        <v>866866</v>
      </c>
      <c r="H93" s="46">
        <v>866866</v>
      </c>
      <c r="I93" s="56">
        <f t="shared" si="10"/>
        <v>1</v>
      </c>
      <c r="J93" s="84" t="e">
        <f t="shared" si="13"/>
        <v>#DIV/0!</v>
      </c>
      <c r="K93" s="28" t="e">
        <f>H93/F93</f>
        <v>#DIV/0!</v>
      </c>
      <c r="L93" s="31">
        <f t="shared" si="7"/>
        <v>1</v>
      </c>
    </row>
    <row r="94" spans="1:12" ht="42.75" customHeight="1">
      <c r="A94" s="114">
        <v>41035400</v>
      </c>
      <c r="B94" s="65" t="s">
        <v>106</v>
      </c>
      <c r="C94" s="11"/>
      <c r="D94" s="46">
        <v>157587</v>
      </c>
      <c r="E94" s="46"/>
      <c r="F94" s="46"/>
      <c r="G94" s="46">
        <v>119724</v>
      </c>
      <c r="H94" s="46">
        <v>157587</v>
      </c>
      <c r="I94" s="56">
        <f t="shared" si="10"/>
        <v>1</v>
      </c>
      <c r="J94" s="84" t="e">
        <f t="shared" si="13"/>
        <v>#DIV/0!</v>
      </c>
      <c r="K94" s="28" t="e">
        <f>H94/F94</f>
        <v>#DIV/0!</v>
      </c>
      <c r="L94" s="31">
        <f t="shared" si="7"/>
        <v>1.3162523804750927</v>
      </c>
    </row>
    <row r="95" spans="1:12" ht="37.5" hidden="1">
      <c r="A95" s="114">
        <v>41100000</v>
      </c>
      <c r="B95" s="65" t="s">
        <v>30</v>
      </c>
      <c r="C95" s="11"/>
      <c r="D95" s="46"/>
      <c r="E95" s="46"/>
      <c r="F95" s="46"/>
      <c r="G95" s="46"/>
      <c r="H95" s="46"/>
      <c r="I95" s="56">
        <f t="shared" si="10"/>
      </c>
      <c r="J95" s="84" t="e">
        <f t="shared" si="13"/>
        <v>#DIV/0!</v>
      </c>
      <c r="K95" s="28" t="e">
        <f>H95/F95</f>
        <v>#DIV/0!</v>
      </c>
      <c r="L95" s="31">
        <f t="shared" si="7"/>
      </c>
    </row>
    <row r="96" spans="1:12" ht="18.75" hidden="1">
      <c r="A96" s="114"/>
      <c r="B96" s="65" t="s">
        <v>46</v>
      </c>
      <c r="C96" s="11"/>
      <c r="D96" s="46"/>
      <c r="E96" s="46"/>
      <c r="F96" s="46"/>
      <c r="G96" s="46"/>
      <c r="H96" s="46"/>
      <c r="I96" s="56">
        <f t="shared" si="10"/>
      </c>
      <c r="J96" s="84" t="e">
        <f t="shared" si="13"/>
        <v>#DIV/0!</v>
      </c>
      <c r="K96" s="28" t="e">
        <f>H96/F96</f>
        <v>#DIV/0!</v>
      </c>
      <c r="L96" s="31">
        <f t="shared" si="7"/>
      </c>
    </row>
    <row r="97" spans="1:12" ht="37.5" hidden="1">
      <c r="A97" s="114">
        <v>41010900</v>
      </c>
      <c r="B97" s="65" t="s">
        <v>56</v>
      </c>
      <c r="C97" s="11"/>
      <c r="D97" s="46"/>
      <c r="E97" s="46"/>
      <c r="F97" s="46"/>
      <c r="G97" s="46"/>
      <c r="H97" s="46"/>
      <c r="I97" s="56">
        <f t="shared" si="10"/>
      </c>
      <c r="J97" s="88" t="e">
        <f t="shared" si="13"/>
        <v>#DIV/0!</v>
      </c>
      <c r="K97" s="28"/>
      <c r="L97" s="49">
        <f t="shared" si="7"/>
      </c>
    </row>
    <row r="98" spans="1:12" ht="105.75" customHeight="1" hidden="1">
      <c r="A98" s="114">
        <v>41035800</v>
      </c>
      <c r="B98" s="65" t="s">
        <v>74</v>
      </c>
      <c r="C98" s="11"/>
      <c r="D98" s="46"/>
      <c r="E98" s="46"/>
      <c r="F98" s="46"/>
      <c r="G98" s="46"/>
      <c r="H98" s="46"/>
      <c r="I98" s="56">
        <f t="shared" si="10"/>
      </c>
      <c r="J98" s="86" t="e">
        <f>H98/E98</f>
        <v>#DIV/0!</v>
      </c>
      <c r="K98" s="53"/>
      <c r="L98" s="57">
        <f t="shared" si="7"/>
      </c>
    </row>
    <row r="99" spans="1:12" ht="67.5" customHeight="1" hidden="1" thickBot="1">
      <c r="A99" s="114">
        <v>41037000</v>
      </c>
      <c r="B99" s="65" t="s">
        <v>76</v>
      </c>
      <c r="C99" s="11"/>
      <c r="D99" s="46"/>
      <c r="E99" s="46"/>
      <c r="F99" s="46"/>
      <c r="G99" s="46"/>
      <c r="H99" s="46"/>
      <c r="I99" s="56">
        <f t="shared" si="10"/>
      </c>
      <c r="J99" s="89" t="e">
        <f>H99/E99</f>
        <v>#DIV/0!</v>
      </c>
      <c r="K99" s="69"/>
      <c r="L99" s="70">
        <f t="shared" si="7"/>
      </c>
    </row>
    <row r="100" spans="1:12" ht="31.5" customHeight="1" thickBot="1">
      <c r="A100" s="119">
        <v>900103</v>
      </c>
      <c r="B100" s="120" t="s">
        <v>31</v>
      </c>
      <c r="C100" s="11">
        <f>SUM(C58:C59)</f>
        <v>0</v>
      </c>
      <c r="D100" s="46">
        <f>D58+D59</f>
        <v>118001172</v>
      </c>
      <c r="E100" s="46">
        <f>E58+E59</f>
        <v>0</v>
      </c>
      <c r="F100" s="46">
        <v>7359</v>
      </c>
      <c r="G100" s="46">
        <f>G58+G59</f>
        <v>79486795</v>
      </c>
      <c r="H100" s="46">
        <f>H58+H59</f>
        <v>120275902</v>
      </c>
      <c r="I100" s="56">
        <f t="shared" si="10"/>
        <v>1.0192771814164694</v>
      </c>
      <c r="J100" s="90" t="e">
        <f t="shared" si="13"/>
        <v>#DIV/0!</v>
      </c>
      <c r="K100" s="47">
        <f>H100/F100</f>
        <v>16344.055170539476</v>
      </c>
      <c r="L100" s="58">
        <f t="shared" si="7"/>
        <v>1.513155763796993</v>
      </c>
    </row>
    <row r="101" spans="1:12" ht="31.5" customHeight="1">
      <c r="A101" s="119"/>
      <c r="B101" s="121" t="s">
        <v>58</v>
      </c>
      <c r="C101" s="11"/>
      <c r="D101" s="46"/>
      <c r="E101" s="46"/>
      <c r="F101" s="46"/>
      <c r="G101" s="46"/>
      <c r="H101" s="46"/>
      <c r="I101" s="122">
        <f t="shared" si="10"/>
      </c>
      <c r="J101" s="91"/>
      <c r="K101" s="10"/>
      <c r="L101" s="48">
        <f t="shared" si="7"/>
      </c>
    </row>
    <row r="102" spans="1:12" ht="21.75" customHeight="1">
      <c r="A102" s="119">
        <v>19010000</v>
      </c>
      <c r="B102" s="123" t="s">
        <v>107</v>
      </c>
      <c r="C102" s="11"/>
      <c r="D102" s="46">
        <v>49000</v>
      </c>
      <c r="E102" s="46"/>
      <c r="F102" s="46"/>
      <c r="G102" s="46">
        <v>37740</v>
      </c>
      <c r="H102" s="46">
        <v>89352</v>
      </c>
      <c r="I102" s="56">
        <f t="shared" si="10"/>
        <v>1.8235102040816327</v>
      </c>
      <c r="J102" s="91"/>
      <c r="K102" s="10"/>
      <c r="L102" s="31">
        <f t="shared" si="7"/>
        <v>2.3675675675675674</v>
      </c>
    </row>
    <row r="103" spans="1:12" ht="36" customHeight="1">
      <c r="A103" s="119">
        <v>21110000</v>
      </c>
      <c r="B103" s="71" t="s">
        <v>96</v>
      </c>
      <c r="C103" s="11"/>
      <c r="D103" s="46"/>
      <c r="E103" s="46"/>
      <c r="F103" s="46"/>
      <c r="G103" s="46"/>
      <c r="H103" s="46">
        <v>4240.75</v>
      </c>
      <c r="I103" s="56">
        <f t="shared" si="10"/>
      </c>
      <c r="J103" s="92"/>
      <c r="K103" s="10"/>
      <c r="L103" s="31">
        <f t="shared" si="7"/>
      </c>
    </row>
    <row r="104" spans="1:12" ht="54.75" customHeight="1">
      <c r="A104" s="119">
        <v>24062100</v>
      </c>
      <c r="B104" s="71" t="s">
        <v>108</v>
      </c>
      <c r="C104" s="11"/>
      <c r="D104" s="46"/>
      <c r="E104" s="46"/>
      <c r="F104" s="46"/>
      <c r="G104" s="46"/>
      <c r="H104" s="46">
        <v>13689</v>
      </c>
      <c r="I104" s="56">
        <f t="shared" si="10"/>
      </c>
      <c r="J104" s="84" t="e">
        <f>H104/E104</f>
        <v>#DIV/0!</v>
      </c>
      <c r="K104" s="10"/>
      <c r="L104" s="31">
        <f t="shared" si="7"/>
      </c>
    </row>
    <row r="105" spans="1:12" ht="34.5" customHeight="1">
      <c r="A105" s="119">
        <v>24170000</v>
      </c>
      <c r="B105" s="71" t="s">
        <v>110</v>
      </c>
      <c r="C105" s="11"/>
      <c r="D105" s="46">
        <v>18000</v>
      </c>
      <c r="E105" s="46"/>
      <c r="F105" s="46"/>
      <c r="G105" s="46"/>
      <c r="H105" s="46">
        <v>18447</v>
      </c>
      <c r="I105" s="56">
        <f>IF(D105=0,"",H105/D105)</f>
        <v>1.0248333333333333</v>
      </c>
      <c r="J105" s="91"/>
      <c r="K105" s="10"/>
      <c r="L105" s="31">
        <f>IF(G105=0,"",H105/G105)</f>
      </c>
    </row>
    <row r="106" spans="1:12" ht="27" customHeight="1">
      <c r="A106" s="119">
        <v>25000000</v>
      </c>
      <c r="B106" s="71" t="s">
        <v>80</v>
      </c>
      <c r="C106" s="11"/>
      <c r="D106" s="46">
        <v>995846</v>
      </c>
      <c r="E106" s="46"/>
      <c r="F106" s="46"/>
      <c r="G106" s="46"/>
      <c r="H106" s="46">
        <v>2256902</v>
      </c>
      <c r="I106" s="56">
        <f t="shared" si="10"/>
        <v>2.2663162778180563</v>
      </c>
      <c r="J106" s="84" t="e">
        <f>H106/E106</f>
        <v>#DIV/0!</v>
      </c>
      <c r="K106" s="10"/>
      <c r="L106" s="31">
        <f t="shared" si="7"/>
      </c>
    </row>
    <row r="107" spans="1:12" ht="30" customHeight="1">
      <c r="A107" s="119">
        <v>33010000</v>
      </c>
      <c r="B107" s="71" t="s">
        <v>109</v>
      </c>
      <c r="C107" s="11"/>
      <c r="D107" s="46">
        <v>28000</v>
      </c>
      <c r="E107" s="46"/>
      <c r="F107" s="46"/>
      <c r="G107" s="46"/>
      <c r="H107" s="46">
        <v>155150</v>
      </c>
      <c r="I107" s="56">
        <f t="shared" si="10"/>
        <v>5.541071428571429</v>
      </c>
      <c r="J107" s="84" t="e">
        <f>H107/E107</f>
        <v>#DIV/0!</v>
      </c>
      <c r="K107" s="10"/>
      <c r="L107" s="31">
        <f t="shared" si="7"/>
      </c>
    </row>
    <row r="108" spans="1:12" ht="42.75" customHeight="1">
      <c r="A108" s="114">
        <v>41033200</v>
      </c>
      <c r="B108" s="65" t="s">
        <v>111</v>
      </c>
      <c r="C108" s="11"/>
      <c r="D108" s="46">
        <v>4537700</v>
      </c>
      <c r="E108" s="46"/>
      <c r="F108" s="46"/>
      <c r="G108" s="46">
        <v>3025000</v>
      </c>
      <c r="H108" s="46">
        <v>4531621</v>
      </c>
      <c r="I108" s="56">
        <f t="shared" si="10"/>
        <v>0.9986603345307093</v>
      </c>
      <c r="J108" s="84"/>
      <c r="K108" s="10"/>
      <c r="L108" s="31">
        <f t="shared" si="7"/>
        <v>1.4980565289256198</v>
      </c>
    </row>
    <row r="109" spans="1:12" ht="37.5" customHeight="1" hidden="1">
      <c r="A109" s="124">
        <v>41035000</v>
      </c>
      <c r="B109" s="20" t="s">
        <v>63</v>
      </c>
      <c r="C109" s="11"/>
      <c r="D109" s="46"/>
      <c r="E109" s="46"/>
      <c r="F109" s="46"/>
      <c r="G109" s="46"/>
      <c r="H109" s="46"/>
      <c r="I109" s="56">
        <f t="shared" si="10"/>
      </c>
      <c r="J109" s="84"/>
      <c r="K109" s="10"/>
      <c r="L109" s="31">
        <f t="shared" si="7"/>
      </c>
    </row>
    <row r="110" spans="1:12" ht="39" customHeight="1" thickBot="1">
      <c r="A110" s="114">
        <v>410345000</v>
      </c>
      <c r="B110" s="65" t="s">
        <v>95</v>
      </c>
      <c r="C110" s="11"/>
      <c r="D110" s="46">
        <v>125000</v>
      </c>
      <c r="E110" s="46"/>
      <c r="F110" s="46"/>
      <c r="G110" s="46">
        <v>1083000</v>
      </c>
      <c r="H110" s="46">
        <v>125000</v>
      </c>
      <c r="I110" s="56">
        <f t="shared" si="10"/>
        <v>1</v>
      </c>
      <c r="J110" s="84" t="e">
        <f>H110/E110</f>
        <v>#DIV/0!</v>
      </c>
      <c r="K110" s="10"/>
      <c r="L110" s="31">
        <f t="shared" si="7"/>
        <v>0.11542012927054478</v>
      </c>
    </row>
    <row r="111" spans="1:12" ht="21.75" customHeight="1" hidden="1" thickBot="1">
      <c r="A111" s="119">
        <v>41035000</v>
      </c>
      <c r="B111" s="125" t="s">
        <v>63</v>
      </c>
      <c r="C111" s="11"/>
      <c r="D111" s="46"/>
      <c r="E111" s="46"/>
      <c r="F111" s="46"/>
      <c r="G111" s="46"/>
      <c r="H111" s="46"/>
      <c r="I111" s="56">
        <f t="shared" si="10"/>
      </c>
      <c r="J111" s="93"/>
      <c r="K111" s="10"/>
      <c r="L111" s="49"/>
    </row>
    <row r="112" spans="1:12" ht="34.5" customHeight="1" thickBot="1">
      <c r="A112" s="124"/>
      <c r="B112" s="125" t="s">
        <v>31</v>
      </c>
      <c r="C112" s="11"/>
      <c r="D112" s="46">
        <f>SUM(D102:D111)</f>
        <v>5753546</v>
      </c>
      <c r="E112" s="46">
        <f>SUM(E103:E111)</f>
        <v>0</v>
      </c>
      <c r="F112" s="46">
        <f>SUM(F103:F111)</f>
        <v>0</v>
      </c>
      <c r="G112" s="46">
        <f>SUM(G102:G111)</f>
        <v>4145740</v>
      </c>
      <c r="H112" s="46">
        <f>SUM(H102:H111)</f>
        <v>7194401.75</v>
      </c>
      <c r="I112" s="56">
        <f t="shared" si="10"/>
        <v>1.2504291701152646</v>
      </c>
      <c r="J112" s="94">
        <f>IF(E112=0,"",I112/E112)</f>
      </c>
      <c r="K112" s="66">
        <f>IF(F112=0,"",J112/F112)</f>
      </c>
      <c r="L112" s="59"/>
    </row>
    <row r="113" spans="1:12" ht="21.75" customHeight="1" hidden="1">
      <c r="A113" s="19"/>
      <c r="B113" s="50" t="s">
        <v>62</v>
      </c>
      <c r="C113" s="12"/>
      <c r="D113" s="44"/>
      <c r="E113" s="44">
        <v>6.801</v>
      </c>
      <c r="F113" s="44"/>
      <c r="G113" s="44"/>
      <c r="H113" s="44"/>
      <c r="I113" s="51" t="e">
        <f>H113/D113</f>
        <v>#DIV/0!</v>
      </c>
      <c r="J113" s="18"/>
      <c r="K113" s="10"/>
      <c r="L113" s="48" t="e">
        <f>H113/G113</f>
        <v>#DIV/0!</v>
      </c>
    </row>
    <row r="114" spans="1:12" ht="21.75" customHeight="1" hidden="1">
      <c r="A114" s="15"/>
      <c r="B114" s="21" t="s">
        <v>17</v>
      </c>
      <c r="C114" s="11"/>
      <c r="D114" s="46">
        <f>D112+D113</f>
        <v>5753546</v>
      </c>
      <c r="E114" s="46">
        <f>E112+E113</f>
        <v>6.801</v>
      </c>
      <c r="F114" s="46">
        <f>F112+F113</f>
        <v>0</v>
      </c>
      <c r="G114" s="46">
        <f>G112+G113</f>
        <v>4145740</v>
      </c>
      <c r="H114" s="46">
        <f>H112+H113</f>
        <v>7194401.75</v>
      </c>
      <c r="I114" s="8">
        <f>H114/D114</f>
        <v>1.2504291701152646</v>
      </c>
      <c r="J114" s="23" t="e">
        <f>J112+J113</f>
        <v>#VALUE!</v>
      </c>
      <c r="K114" s="10"/>
      <c r="L114" s="31">
        <f>H114/G114</f>
        <v>1.735372153101738</v>
      </c>
    </row>
    <row r="115" spans="1:12" ht="21.75" customHeight="1" hidden="1" thickBot="1">
      <c r="A115" s="16"/>
      <c r="B115" s="13"/>
      <c r="C115" s="14"/>
      <c r="D115" s="45"/>
      <c r="E115" s="45"/>
      <c r="F115" s="45"/>
      <c r="G115" s="45"/>
      <c r="H115" s="45"/>
      <c r="I115" s="22"/>
      <c r="J115" s="17"/>
      <c r="K115" s="10"/>
      <c r="L115" s="32"/>
    </row>
    <row r="116" spans="1:12" ht="34.5" customHeight="1">
      <c r="A116" s="35"/>
      <c r="B116" s="36" t="s">
        <v>120</v>
      </c>
      <c r="C116" s="37"/>
      <c r="D116" s="37"/>
      <c r="E116" s="37"/>
      <c r="F116" s="37"/>
      <c r="G116" s="38"/>
      <c r="H116" s="39" t="s">
        <v>81</v>
      </c>
      <c r="I116" s="40"/>
      <c r="J116" s="41"/>
      <c r="K116" s="42"/>
      <c r="L116" s="43"/>
    </row>
    <row r="117" spans="1:12" ht="15.7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</row>
    <row r="118" spans="2:7" ht="15.75">
      <c r="B118" s="33"/>
      <c r="G118" s="34"/>
    </row>
  </sheetData>
  <sheetProtection/>
  <mergeCells count="20">
    <mergeCell ref="G3:I3"/>
    <mergeCell ref="J3:L3"/>
    <mergeCell ref="A117:L117"/>
    <mergeCell ref="L6:L8"/>
    <mergeCell ref="D1:F1"/>
    <mergeCell ref="G1:I1"/>
    <mergeCell ref="J1:L1"/>
    <mergeCell ref="D2:F2"/>
    <mergeCell ref="G2:I2"/>
    <mergeCell ref="J2:L2"/>
    <mergeCell ref="D3:F3"/>
    <mergeCell ref="I6:I8"/>
    <mergeCell ref="J6:J8"/>
    <mergeCell ref="H6:H8"/>
    <mergeCell ref="B6:B8"/>
    <mergeCell ref="D6:D8"/>
    <mergeCell ref="E6:E8"/>
    <mergeCell ref="A5:I5"/>
    <mergeCell ref="G6:G8"/>
    <mergeCell ref="A6:A7"/>
  </mergeCells>
  <printOptions horizontalCentered="1"/>
  <pageMargins left="1.299212598425197" right="0.2362204724409449" top="0.15748031496062992" bottom="0.11811023622047245" header="0.2362204724409449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sekretar</cp:lastModifiedBy>
  <cp:lastPrinted>2018-02-15T09:41:16Z</cp:lastPrinted>
  <dcterms:created xsi:type="dcterms:W3CDTF">2001-02-21T06:43:45Z</dcterms:created>
  <dcterms:modified xsi:type="dcterms:W3CDTF">2018-02-15T09:44:56Z</dcterms:modified>
  <cp:category/>
  <cp:version/>
  <cp:contentType/>
  <cp:contentStatus/>
</cp:coreProperties>
</file>