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97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58" i="1" l="1"/>
  <c r="P58" i="1" s="1"/>
  <c r="O58" i="1"/>
  <c r="N58" i="1"/>
  <c r="M58" i="1"/>
  <c r="L58" i="1"/>
  <c r="K58" i="1"/>
  <c r="J58" i="1"/>
  <c r="I58" i="1"/>
  <c r="H58" i="1"/>
  <c r="G58" i="1"/>
  <c r="F58" i="1"/>
  <c r="O53" i="1"/>
  <c r="N53" i="1"/>
  <c r="M53" i="1"/>
  <c r="L53" i="1"/>
  <c r="K53" i="1"/>
  <c r="J53" i="1"/>
  <c r="I53" i="1"/>
  <c r="E53" i="1" s="1"/>
  <c r="P53" i="1" s="1"/>
  <c r="H53" i="1"/>
  <c r="G53" i="1"/>
  <c r="F53" i="1"/>
  <c r="O40" i="1"/>
  <c r="N40" i="1"/>
  <c r="M40" i="1"/>
  <c r="L40" i="1"/>
  <c r="K40" i="1"/>
  <c r="J40" i="1"/>
  <c r="I40" i="1"/>
  <c r="H40" i="1"/>
  <c r="G40" i="1"/>
  <c r="F40" i="1"/>
  <c r="P34" i="1"/>
  <c r="O34" i="1"/>
  <c r="N34" i="1"/>
  <c r="M34" i="1"/>
  <c r="L34" i="1"/>
  <c r="K34" i="1"/>
  <c r="J34" i="1"/>
  <c r="I34" i="1"/>
  <c r="E34" i="1" s="1"/>
  <c r="H34" i="1"/>
  <c r="G34" i="1"/>
  <c r="F34" i="1"/>
  <c r="P32" i="1"/>
  <c r="O32" i="1"/>
  <c r="F32" i="1"/>
  <c r="E32" i="1" s="1"/>
  <c r="E29" i="1"/>
  <c r="P29" i="1" s="1"/>
  <c r="O29" i="1"/>
  <c r="N29" i="1"/>
  <c r="M29" i="1"/>
  <c r="L29" i="1"/>
  <c r="K29" i="1"/>
  <c r="J29" i="1"/>
  <c r="I29" i="1"/>
  <c r="H29" i="1"/>
  <c r="G29" i="1"/>
  <c r="F29" i="1"/>
  <c r="P25" i="1"/>
  <c r="E25" i="1"/>
  <c r="O25" i="1"/>
  <c r="N25" i="1"/>
  <c r="M25" i="1"/>
  <c r="L25" i="1"/>
  <c r="K25" i="1"/>
  <c r="J25" i="1"/>
  <c r="I25" i="1"/>
  <c r="H25" i="1"/>
  <c r="G25" i="1"/>
  <c r="F25" i="1"/>
  <c r="P26" i="1"/>
  <c r="E96" i="1"/>
  <c r="F96" i="1"/>
  <c r="P96" i="1"/>
  <c r="O94" i="1"/>
  <c r="N94" i="1"/>
  <c r="M94" i="1"/>
  <c r="L94" i="1"/>
  <c r="K94" i="1"/>
  <c r="J94" i="1"/>
  <c r="I94" i="1"/>
  <c r="H94" i="1"/>
  <c r="G94" i="1"/>
  <c r="F94" i="1"/>
  <c r="E94" i="1" s="1"/>
  <c r="P94" i="1" s="1"/>
  <c r="F85" i="1"/>
  <c r="P85" i="1"/>
  <c r="P83" i="1" s="1"/>
  <c r="O85" i="1"/>
  <c r="N85" i="1"/>
  <c r="M85" i="1"/>
  <c r="L85" i="1"/>
  <c r="K85" i="1"/>
  <c r="J85" i="1"/>
  <c r="I85" i="1"/>
  <c r="E85" i="1" s="1"/>
  <c r="H85" i="1"/>
  <c r="G85" i="1"/>
  <c r="E83" i="1"/>
  <c r="O83" i="1"/>
  <c r="N83" i="1"/>
  <c r="M83" i="1"/>
  <c r="L83" i="1"/>
  <c r="K83" i="1"/>
  <c r="J83" i="1"/>
  <c r="I83" i="1"/>
  <c r="H83" i="1"/>
  <c r="G83" i="1"/>
  <c r="F83" i="1"/>
  <c r="O81" i="1"/>
  <c r="N81" i="1"/>
  <c r="M81" i="1"/>
  <c r="L81" i="1"/>
  <c r="K81" i="1"/>
  <c r="J81" i="1"/>
  <c r="I81" i="1"/>
  <c r="H81" i="1"/>
  <c r="G81" i="1"/>
  <c r="F81" i="1"/>
  <c r="E81" i="1" s="1"/>
  <c r="P81" i="1" s="1"/>
  <c r="E63" i="1"/>
  <c r="O63" i="1"/>
  <c r="N63" i="1"/>
  <c r="M63" i="1"/>
  <c r="L63" i="1"/>
  <c r="K63" i="1"/>
  <c r="J63" i="1"/>
  <c r="I63" i="1"/>
  <c r="H63" i="1"/>
  <c r="G63" i="1"/>
  <c r="F63" i="1"/>
  <c r="F65" i="1"/>
  <c r="O65" i="1"/>
  <c r="N65" i="1"/>
  <c r="M65" i="1"/>
  <c r="L65" i="1"/>
  <c r="K65" i="1"/>
  <c r="J65" i="1"/>
  <c r="I65" i="1"/>
  <c r="H65" i="1"/>
  <c r="G65" i="1"/>
  <c r="E65" i="1"/>
  <c r="P65" i="1" s="1"/>
  <c r="P64" i="1"/>
  <c r="O51" i="1"/>
  <c r="N51" i="1"/>
  <c r="M51" i="1"/>
  <c r="L51" i="1"/>
  <c r="K51" i="1"/>
  <c r="J51" i="1"/>
  <c r="I51" i="1"/>
  <c r="H51" i="1"/>
  <c r="G51" i="1"/>
  <c r="F51" i="1"/>
  <c r="E51" i="1"/>
  <c r="P51" i="1" s="1"/>
  <c r="P46" i="1"/>
  <c r="P45" i="1"/>
  <c r="O46" i="1"/>
  <c r="N46" i="1"/>
  <c r="M46" i="1"/>
  <c r="L46" i="1"/>
  <c r="K46" i="1"/>
  <c r="J46" i="1"/>
  <c r="I46" i="1"/>
  <c r="H46" i="1"/>
  <c r="G46" i="1"/>
  <c r="F46" i="1"/>
  <c r="E46" i="1"/>
  <c r="E42" i="1"/>
  <c r="O42" i="1"/>
  <c r="N42" i="1"/>
  <c r="M42" i="1"/>
  <c r="L42" i="1"/>
  <c r="K42" i="1"/>
  <c r="J42" i="1"/>
  <c r="I42" i="1"/>
  <c r="H42" i="1"/>
  <c r="G42" i="1"/>
  <c r="F42" i="1"/>
  <c r="O23" i="1"/>
  <c r="N23" i="1"/>
  <c r="M23" i="1"/>
  <c r="L23" i="1"/>
  <c r="K23" i="1"/>
  <c r="J23" i="1"/>
  <c r="I23" i="1"/>
  <c r="H23" i="1"/>
  <c r="G23" i="1"/>
  <c r="F23" i="1"/>
  <c r="E23" i="1"/>
  <c r="O18" i="1"/>
  <c r="N18" i="1"/>
  <c r="M18" i="1"/>
  <c r="L18" i="1"/>
  <c r="K18" i="1"/>
  <c r="J18" i="1"/>
  <c r="I18" i="1"/>
  <c r="H18" i="1"/>
  <c r="G18" i="1"/>
  <c r="F18" i="1"/>
  <c r="E18" i="1" s="1"/>
  <c r="P18" i="1" s="1"/>
  <c r="O15" i="1"/>
  <c r="N15" i="1"/>
  <c r="M15" i="1"/>
  <c r="L15" i="1"/>
  <c r="K15" i="1"/>
  <c r="J15" i="1"/>
  <c r="I15" i="1"/>
  <c r="H15" i="1"/>
  <c r="G15" i="1"/>
  <c r="F15" i="1"/>
  <c r="E15" i="1" s="1"/>
  <c r="P15" i="1" s="1"/>
  <c r="P23" i="1" l="1"/>
  <c r="P63" i="1"/>
  <c r="E40" i="1"/>
  <c r="P40" i="1" s="1"/>
  <c r="P100" i="1" l="1"/>
  <c r="P99" i="1"/>
  <c r="P98" i="1"/>
  <c r="P97" i="1"/>
  <c r="P95" i="1"/>
  <c r="P93" i="1"/>
  <c r="P92" i="1"/>
  <c r="P91" i="1"/>
  <c r="P90" i="1"/>
  <c r="P89" i="1"/>
  <c r="P88" i="1"/>
  <c r="P87" i="1"/>
  <c r="P86" i="1"/>
  <c r="P84" i="1"/>
  <c r="P82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2" i="1"/>
  <c r="P61" i="1"/>
  <c r="P60" i="1"/>
  <c r="P59" i="1"/>
  <c r="P57" i="1"/>
  <c r="P56" i="1"/>
  <c r="P55" i="1"/>
  <c r="P54" i="1"/>
  <c r="P52" i="1"/>
  <c r="P50" i="1"/>
  <c r="P49" i="1"/>
  <c r="P48" i="1"/>
  <c r="P47" i="1"/>
  <c r="P44" i="1"/>
  <c r="P43" i="1"/>
  <c r="P41" i="1"/>
  <c r="P39" i="1"/>
  <c r="P38" i="1"/>
  <c r="P37" i="1"/>
  <c r="P36" i="1"/>
  <c r="P35" i="1"/>
  <c r="P33" i="1"/>
  <c r="P31" i="1"/>
  <c r="P30" i="1"/>
  <c r="P28" i="1"/>
  <c r="P24" i="1"/>
  <c r="P22" i="1"/>
  <c r="P21" i="1"/>
  <c r="P20" i="1"/>
  <c r="P19" i="1"/>
  <c r="P17" i="1"/>
  <c r="P16" i="1"/>
  <c r="P14" i="1"/>
  <c r="P13" i="1"/>
  <c r="P42" i="1" l="1"/>
</calcChain>
</file>

<file path=xl/sharedStrings.xml><?xml version="1.0" encoding="utf-8"?>
<sst xmlns="http://schemas.openxmlformats.org/spreadsheetml/2006/main" count="322" uniqueCount="231">
  <si>
    <t>Додаток №3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</si>
  <si>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</si>
  <si>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</si>
  <si>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</si>
  <si>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</si>
  <si>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</si>
  <si>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</si>
  <si>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</si>
  <si>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</si>
  <si>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</si>
  <si>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</si>
  <si>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</si>
  <si>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</si>
  <si>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</si>
  <si>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</si>
  <si>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</si>
  <si>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</si>
  <si>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</si>
  <si>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</si>
  <si>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</si>
  <si>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</si>
  <si>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</si>
  <si>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</si>
  <si>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</si>
  <si>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</si>
  <si>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</si>
  <si>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0113210</t>
  </si>
  <si>
    <t>1050</t>
  </si>
  <si>
    <t>3210</t>
  </si>
  <si>
    <t>Організація та проведення громадських робіт</t>
  </si>
  <si>
    <t>0115051</t>
  </si>
  <si>
    <t>0810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</si>
  <si>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</si>
  <si>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</si>
  <si>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</si>
  <si>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</si>
  <si>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</si>
  <si>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0116030</t>
  </si>
  <si>
    <t>0620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</si>
  <si>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</si>
  <si>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</si>
  <si>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</si>
  <si>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</si>
  <si>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</si>
  <si>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</si>
  <si>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0117310</t>
  </si>
  <si>
    <t>0443</t>
  </si>
  <si>
    <t>7310</t>
  </si>
  <si>
    <t>Будівництво об`єктів житлово-комунального господарства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</si>
  <si>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</si>
  <si>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</si>
  <si>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</si>
  <si>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</si>
  <si>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</si>
  <si>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</si>
  <si>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</si>
  <si>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</si>
  <si>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0490</t>
  </si>
  <si>
    <t>7680</t>
  </si>
  <si>
    <t>Членські внески до асоціацій органів місцевого самоврядування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</si>
  <si>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</si>
  <si>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</si>
  <si>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</si>
  <si>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</si>
  <si>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0118310</t>
  </si>
  <si>
    <t>8310</t>
  </si>
  <si>
    <t>Запобігання та ліквідація забруднення навколишнього природного середовища</t>
  </si>
  <si>
    <t>0118313</t>
  </si>
  <si>
    <t>0513</t>
  </si>
  <si>
    <t>8313</t>
  </si>
  <si>
    <t>Ліквідація іншого забруднення навколишнього природного середовища</t>
  </si>
  <si>
    <t>0600000</t>
  </si>
  <si>
    <t>Відділ освіти,сім"ї,молоді та спорту Носівської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</si>
  <si>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</si>
  <si>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</si>
  <si>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</si>
  <si>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</si>
  <si>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</si>
  <si>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</si>
  <si>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</si>
  <si>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</si>
  <si>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</si>
  <si>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</si>
  <si>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</si>
  <si>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</si>
  <si>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</si>
  <si>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</si>
  <si>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</si>
  <si>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</si>
  <si>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</si>
  <si>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</si>
  <si>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</si>
  <si>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</si>
  <si>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</si>
  <si>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</si>
  <si>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</si>
  <si>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</si>
  <si>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</si>
  <si>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</si>
  <si>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</si>
  <si>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</si>
  <si>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</si>
  <si>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</si>
  <si>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0615010</t>
  </si>
  <si>
    <t>5010</t>
  </si>
  <si>
    <t>Проведення спортивної роботи в регіоні</t>
  </si>
  <si>
    <t>0615011</t>
  </si>
  <si>
    <t>5011</t>
  </si>
  <si>
    <t>Проведення навчально-тренувальних зборів і змагань з олімпійських видів спорту</t>
  </si>
  <si>
    <t>0615030</t>
  </si>
  <si>
    <t>5030</t>
  </si>
  <si>
    <t>Розвиток дитячо-юнацького та резервного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</si>
  <si>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</si>
  <si>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</si>
  <si>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</si>
  <si>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0617360</t>
  </si>
  <si>
    <t>7360</t>
  </si>
  <si>
    <t>Виконання інвестиційних проектів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</si>
  <si>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</si>
  <si>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</si>
  <si>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</si>
  <si>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0800000</t>
  </si>
  <si>
    <t>Орган з питань праці та соціального захисту населення</t>
  </si>
  <si>
    <t>0810000</t>
  </si>
  <si>
    <t>0810160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</si>
  <si>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</si>
  <si>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</si>
  <si>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</si>
  <si>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</si>
  <si>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</si>
  <si>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</si>
  <si>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</si>
  <si>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</si>
  <si>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</si>
  <si>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</si>
  <si>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</si>
  <si>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</si>
  <si>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</si>
  <si>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</si>
  <si>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</si>
  <si>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</si>
  <si>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</si>
  <si>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</si>
  <si>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</si>
  <si>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</si>
  <si>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</si>
  <si>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</si>
  <si>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</si>
  <si>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</si>
  <si>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</si>
  <si>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</si>
  <si>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</si>
  <si>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</si>
  <si>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</si>
  <si>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</si>
  <si>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1030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</si>
  <si>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</si>
  <si>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</si>
  <si>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0813240</t>
  </si>
  <si>
    <t>3240</t>
  </si>
  <si>
    <t>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</si>
  <si>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</si>
  <si>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</si>
  <si>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</si>
  <si>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</si>
  <si>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</si>
  <si>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</si>
  <si>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1000000</t>
  </si>
  <si>
    <t>Відділ культури і туризму Носівської міської ради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</si>
  <si>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</si>
  <si>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</si>
  <si>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</si>
  <si>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</si>
  <si>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</si>
  <si>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</si>
  <si>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</si>
  <si>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</si>
  <si>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</si>
  <si>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</si>
  <si>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</si>
  <si>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</si>
  <si>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</si>
  <si>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</si>
  <si>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</si>
  <si>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</si>
  <si>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</si>
  <si>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</si>
  <si>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</si>
  <si>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</si>
  <si>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</si>
  <si>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</si>
  <si>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</si>
  <si>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</si>
  <si>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</si>
  <si>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</si>
  <si>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</si>
  <si>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Фінансовий орган</t>
  </si>
  <si>
    <t>3710000</t>
  </si>
  <si>
    <t>3710160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</si>
  <si>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</si>
  <si>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</si>
  <si>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</si>
  <si>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</si>
  <si>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</si>
  <si>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</si>
  <si>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</si>
  <si>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9770</t>
  </si>
  <si>
    <t>Інші субвенції з місцевого бюджету</t>
  </si>
  <si>
    <t xml:space="preserve"> </t>
  </si>
  <si>
    <t>Розподіл видатків Носівського  міського  бюджету на 2018 рік</t>
  </si>
  <si>
    <t>"Про __міський бюджет на 2018 рік"</t>
  </si>
  <si>
    <t>до рішення  міської ради від 22 грудня 2017 року</t>
  </si>
  <si>
    <t>Носівська міська рада ( виконавчий апарат )</t>
  </si>
  <si>
    <t>Х</t>
  </si>
  <si>
    <t>Державне управління</t>
  </si>
  <si>
    <t>Соціальний захист</t>
  </si>
  <si>
    <t>Житлово-комунальне господарство</t>
  </si>
  <si>
    <t xml:space="preserve">Освіта </t>
  </si>
  <si>
    <t xml:space="preserve"> освітньої субвенції</t>
  </si>
  <si>
    <t>міського бюджету</t>
  </si>
  <si>
    <t xml:space="preserve">Культура та мистецтво </t>
  </si>
  <si>
    <t>Фінансовий орган (в частині міжбюджетних трансфертів, резервного фонду)</t>
  </si>
  <si>
    <t>Фізична культура і спорт</t>
  </si>
  <si>
    <t>Сільське, лісове,рибне господарство та мисливство</t>
  </si>
  <si>
    <t>Будівництво та регіональний розвиток</t>
  </si>
  <si>
    <t>Транспорт та транспортна інфраструктура, дорожнє господарство</t>
  </si>
  <si>
    <t>Інші програми та заходи, пов"язані з економічною діяльністю</t>
  </si>
  <si>
    <t xml:space="preserve">Інша діяльність </t>
  </si>
  <si>
    <t>0100</t>
  </si>
  <si>
    <t>Начальник фінансового управління</t>
  </si>
  <si>
    <t>В.І.Пазуха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</si>
</sst>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0"/>
      <name val="Arial Cyr"/>
      <charset val="204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1"/>
      <name val="Arial Cyr"/>
      <charset val="204"/>
    </font>
    <font>
      <i/>
      <sz val="10"/>
      <name val="Arial Cyr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</cellStyleXfs>
  <cellXfs count="9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7" fillId="0" borderId="0" xfId="0" applyFont="1"/>
    <xf numFmtId="0" fontId="8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quotePrefix="1" applyNumberFormat="1" applyFont="1" applyBorder="1" applyAlignment="1">
      <alignment vertical="center" wrapText="1"/>
    </xf>
    <xf numFmtId="2" fontId="8" fillId="2" borderId="1" xfId="0" applyNumberFormat="1" applyFont="1" applyFill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0" fontId="9" fillId="0" borderId="0" xfId="0" applyFont="1"/>
    <xf numFmtId="0" fontId="0" fillId="0" borderId="0" xfId="0" applyFont="1"/>
    <xf numFmtId="0" fontId="11" fillId="0" borderId="1" xfId="2" applyFont="1" applyBorder="1" applyAlignment="1">
      <alignment horizontal="center" vertical="center" wrapText="1"/>
    </xf>
    <xf numFmtId="2" fontId="11" fillId="0" borderId="1" xfId="2" applyNumberFormat="1" applyFont="1" applyBorder="1" applyAlignment="1">
      <alignment horizontal="center" vertical="center" wrapText="1"/>
    </xf>
    <xf numFmtId="2" fontId="11" fillId="0" borderId="1" xfId="2" applyNumberFormat="1" applyFont="1" applyBorder="1" applyAlignment="1">
      <alignment vertical="center" wrapText="1"/>
    </xf>
    <xf numFmtId="2" fontId="12" fillId="2" borderId="1" xfId="0" applyNumberFormat="1" applyFont="1" applyFill="1" applyBorder="1" applyAlignment="1">
      <alignment vertical="center" wrapText="1"/>
    </xf>
    <xf numFmtId="2" fontId="12" fillId="0" borderId="1" xfId="0" applyNumberFormat="1" applyFont="1" applyBorder="1" applyAlignment="1">
      <alignment vertical="center" wrapText="1"/>
    </xf>
    <xf numFmtId="0" fontId="12" fillId="0" borderId="0" xfId="0" applyFont="1"/>
    <xf numFmtId="0" fontId="0" fillId="0" borderId="1" xfId="0" quotePrefix="1" applyFont="1" applyBorder="1" applyAlignment="1">
      <alignment horizontal="center" vertical="center" wrapText="1"/>
    </xf>
    <xf numFmtId="2" fontId="0" fillId="0" borderId="1" xfId="0" quotePrefix="1" applyNumberFormat="1" applyFont="1" applyBorder="1" applyAlignment="1">
      <alignment horizontal="center" vertical="center" wrapText="1"/>
    </xf>
    <xf numFmtId="2" fontId="0" fillId="0" borderId="1" xfId="0" quotePrefix="1" applyNumberFormat="1" applyFont="1" applyBorder="1" applyAlignment="1">
      <alignment vertical="center" wrapText="1"/>
    </xf>
    <xf numFmtId="2" fontId="0" fillId="2" borderId="1" xfId="0" applyNumberFormat="1" applyFont="1" applyFill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11" fillId="0" borderId="1" xfId="2" quotePrefix="1" applyFont="1" applyBorder="1" applyAlignment="1">
      <alignment horizontal="center" vertical="center" wrapText="1"/>
    </xf>
    <xf numFmtId="2" fontId="10" fillId="2" borderId="1" xfId="3" applyNumberFormat="1" applyFont="1" applyFill="1" applyBorder="1" applyAlignment="1">
      <alignment vertical="center" wrapText="1"/>
    </xf>
    <xf numFmtId="0" fontId="10" fillId="0" borderId="0" xfId="3" applyFont="1"/>
    <xf numFmtId="0" fontId="12" fillId="0" borderId="1" xfId="0" quotePrefix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1" xfId="0" quotePrefix="1" applyNumberFormat="1" applyFont="1" applyBorder="1" applyAlignment="1">
      <alignment vertical="center" wrapText="1"/>
    </xf>
    <xf numFmtId="0" fontId="13" fillId="0" borderId="1" xfId="0" quotePrefix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13" fillId="0" borderId="1" xfId="0" quotePrefix="1" applyNumberFormat="1" applyFont="1" applyBorder="1" applyAlignment="1">
      <alignment vertical="center" wrapText="1"/>
    </xf>
    <xf numFmtId="2" fontId="13" fillId="2" borderId="1" xfId="0" applyNumberFormat="1" applyFont="1" applyFill="1" applyBorder="1" applyAlignment="1">
      <alignment vertical="center" wrapText="1"/>
    </xf>
    <xf numFmtId="2" fontId="13" fillId="0" borderId="1" xfId="0" applyNumberFormat="1" applyFont="1" applyBorder="1" applyAlignment="1">
      <alignment vertical="center" wrapText="1"/>
    </xf>
    <xf numFmtId="0" fontId="14" fillId="0" borderId="0" xfId="0" applyFont="1"/>
    <xf numFmtId="2" fontId="11" fillId="2" borderId="1" xfId="3" applyNumberFormat="1" applyFont="1" applyFill="1" applyBorder="1" applyAlignment="1">
      <alignment vertical="center" wrapText="1"/>
    </xf>
    <xf numFmtId="2" fontId="15" fillId="2" borderId="1" xfId="3" applyNumberFormat="1" applyFont="1" applyFill="1" applyBorder="1" applyAlignment="1">
      <alignment vertical="center" wrapText="1"/>
    </xf>
    <xf numFmtId="0" fontId="10" fillId="0" borderId="0" xfId="3"/>
    <xf numFmtId="2" fontId="12" fillId="0" borderId="1" xfId="0" quotePrefix="1" applyNumberFormat="1" applyFont="1" applyBorder="1" applyAlignment="1">
      <alignment horizontal="center" vertical="center" wrapText="1"/>
    </xf>
    <xf numFmtId="43" fontId="14" fillId="0" borderId="0" xfId="1" applyFont="1"/>
    <xf numFmtId="2" fontId="0" fillId="0" borderId="1" xfId="0" applyNumberFormat="1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0" fontId="16" fillId="0" borderId="1" xfId="2" quotePrefix="1" applyFont="1" applyBorder="1" applyAlignment="1">
      <alignment horizontal="center" vertical="center" wrapText="1"/>
    </xf>
    <xf numFmtId="2" fontId="16" fillId="0" borderId="1" xfId="2" applyNumberFormat="1" applyFont="1" applyBorder="1" applyAlignment="1">
      <alignment horizontal="center" vertical="center" wrapText="1"/>
    </xf>
    <xf numFmtId="0" fontId="15" fillId="0" borderId="1" xfId="4" quotePrefix="1" applyFont="1" applyBorder="1" applyAlignment="1">
      <alignment horizontal="center" vertical="center" wrapText="1"/>
    </xf>
    <xf numFmtId="2" fontId="15" fillId="0" borderId="1" xfId="4" quotePrefix="1" applyNumberFormat="1" applyFont="1" applyBorder="1" applyAlignment="1">
      <alignment horizontal="center" vertical="center" wrapText="1"/>
    </xf>
    <xf numFmtId="2" fontId="17" fillId="0" borderId="1" xfId="5" quotePrefix="1" applyNumberFormat="1" applyFont="1" applyBorder="1" applyAlignment="1">
      <alignment vertical="center" wrapText="1"/>
    </xf>
    <xf numFmtId="2" fontId="17" fillId="2" borderId="1" xfId="5" applyNumberFormat="1" applyFont="1" applyFill="1" applyBorder="1" applyAlignment="1">
      <alignment vertical="center" wrapText="1"/>
    </xf>
    <xf numFmtId="2" fontId="17" fillId="0" borderId="1" xfId="5" applyNumberFormat="1" applyFont="1" applyBorder="1" applyAlignment="1">
      <alignment vertical="center" wrapText="1"/>
    </xf>
    <xf numFmtId="2" fontId="15" fillId="0" borderId="1" xfId="4" applyNumberFormat="1" applyFont="1" applyBorder="1" applyAlignment="1">
      <alignment vertical="center" wrapText="1"/>
    </xf>
    <xf numFmtId="2" fontId="15" fillId="2" borderId="1" xfId="4" applyNumberFormat="1" applyFont="1" applyFill="1" applyBorder="1" applyAlignment="1">
      <alignment vertical="center" wrapText="1"/>
    </xf>
    <xf numFmtId="0" fontId="10" fillId="0" borderId="0" xfId="4"/>
    <xf numFmtId="2" fontId="17" fillId="2" borderId="1" xfId="3" applyNumberFormat="1" applyFont="1" applyFill="1" applyBorder="1" applyAlignment="1">
      <alignment vertical="center" wrapText="1"/>
    </xf>
    <xf numFmtId="0" fontId="17" fillId="0" borderId="0" xfId="3" applyFont="1"/>
    <xf numFmtId="0" fontId="13" fillId="0" borderId="1" xfId="0" applyFont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vertical="center" wrapText="1"/>
    </xf>
    <xf numFmtId="0" fontId="13" fillId="0" borderId="0" xfId="0" applyFont="1"/>
    <xf numFmtId="43" fontId="14" fillId="0" borderId="1" xfId="1" quotePrefix="1" applyFont="1" applyBorder="1" applyAlignment="1">
      <alignment horizontal="center" vertical="center" wrapText="1"/>
    </xf>
    <xf numFmtId="43" fontId="14" fillId="0" borderId="1" xfId="1" quotePrefix="1" applyFont="1" applyBorder="1" applyAlignment="1">
      <alignment vertical="center" wrapText="1"/>
    </xf>
    <xf numFmtId="43" fontId="14" fillId="2" borderId="1" xfId="1" applyFont="1" applyFill="1" applyBorder="1" applyAlignment="1">
      <alignment vertical="center" wrapText="1"/>
    </xf>
    <xf numFmtId="43" fontId="14" fillId="0" borderId="1" xfId="1" applyFont="1" applyBorder="1" applyAlignment="1">
      <alignment vertical="center" wrapText="1"/>
    </xf>
    <xf numFmtId="0" fontId="11" fillId="0" borderId="0" xfId="3" applyFont="1"/>
    <xf numFmtId="2" fontId="0" fillId="0" borderId="0" xfId="0" applyNumberFormat="1"/>
    <xf numFmtId="49" fontId="11" fillId="0" borderId="1" xfId="2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</cellXfs>
  <cellStyles count="6">
    <cellStyle name="Обычный" xfId="0" builtinId="0"/>
    <cellStyle name="Обычный_100320173" xfId="5"/>
    <cellStyle name="Обычный_140720173" xfId="3"/>
    <cellStyle name="Обычный_190520173" xfId="4"/>
    <cellStyle name="Обычный_200320173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9"/>
  <sheetViews>
    <sheetView tabSelected="1" topLeftCell="A97" workbookViewId="0">
      <selection activeCell="H115" sqref="H115"/>
    </sheetView>
  </sheetViews>
  <sheetFormatPr defaultRowHeight="12.75" x14ac:dyDescent="0.2"/>
  <cols>
    <col min="1" max="3" width="12" customWidth="1"/>
    <col min="4" max="4" width="40.7109375" customWidth="1"/>
    <col min="5" max="5" width="13.28515625" customWidth="1"/>
    <col min="6" max="6" width="13.7109375" customWidth="1"/>
    <col min="7" max="7" width="14.42578125" customWidth="1"/>
    <col min="8" max="8" width="12.28515625" customWidth="1"/>
    <col min="9" max="9" width="11.5703125" customWidth="1"/>
    <col min="10" max="10" width="13" customWidth="1"/>
    <col min="11" max="11" width="12" customWidth="1"/>
    <col min="12" max="13" width="11.5703125" customWidth="1"/>
    <col min="14" max="14" width="12.5703125" customWidth="1"/>
    <col min="15" max="15" width="12.7109375" customWidth="1"/>
    <col min="16" max="16" width="14.28515625" customWidth="1"/>
  </cols>
  <sheetData>
    <row r="1" spans="1:16" x14ac:dyDescent="0.2">
      <c r="M1" s="22" t="s">
        <v>0</v>
      </c>
      <c r="N1" s="22"/>
      <c r="O1" s="22"/>
      <c r="P1" s="22"/>
    </row>
    <row r="2" spans="1:16" x14ac:dyDescent="0.2">
      <c r="M2" s="22" t="s">
        <v>211</v>
      </c>
      <c r="N2" s="22"/>
      <c r="O2" s="22"/>
      <c r="P2" s="22"/>
    </row>
    <row r="3" spans="1:16" x14ac:dyDescent="0.2">
      <c r="M3" s="22" t="s">
        <v>210</v>
      </c>
      <c r="N3" s="22"/>
      <c r="O3" s="22"/>
      <c r="P3" s="22"/>
    </row>
    <row r="4" spans="1:16" x14ac:dyDescent="0.2">
      <c r="M4" s="22"/>
      <c r="N4" s="22"/>
      <c r="O4" s="22"/>
      <c r="P4" s="22"/>
    </row>
    <row r="5" spans="1:16" x14ac:dyDescent="0.2">
      <c r="A5" s="83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16" ht="18.75" x14ac:dyDescent="0.3">
      <c r="A6" s="85" t="s">
        <v>209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</row>
    <row r="7" spans="1:16" x14ac:dyDescent="0.2">
      <c r="P7" s="1" t="s">
        <v>1</v>
      </c>
    </row>
    <row r="8" spans="1:16" x14ac:dyDescent="0.2">
      <c r="A8" s="87" t="s">
        <v>2</v>
      </c>
      <c r="B8" s="87" t="s">
        <v>3</v>
      </c>
      <c r="C8" s="87" t="s">
        <v>4</v>
      </c>
      <c r="D8" s="88" t="s">
        <v>5</v>
      </c>
      <c r="E8" s="88" t="s">
        <v>6</v>
      </c>
      <c r="F8" s="88"/>
      <c r="G8" s="88"/>
      <c r="H8" s="88"/>
      <c r="I8" s="88"/>
      <c r="J8" s="88" t="s">
        <v>13</v>
      </c>
      <c r="K8" s="88"/>
      <c r="L8" s="88"/>
      <c r="M8" s="88"/>
      <c r="N8" s="88"/>
      <c r="O8" s="88"/>
      <c r="P8" s="89" t="s">
        <v>15</v>
      </c>
    </row>
    <row r="9" spans="1:16" x14ac:dyDescent="0.2">
      <c r="A9" s="88"/>
      <c r="B9" s="88"/>
      <c r="C9" s="88"/>
      <c r="D9" s="88"/>
      <c r="E9" s="89" t="s">
        <v>7</v>
      </c>
      <c r="F9" s="88" t="s">
        <v>8</v>
      </c>
      <c r="G9" s="88" t="s">
        <v>9</v>
      </c>
      <c r="H9" s="88"/>
      <c r="I9" s="88" t="s">
        <v>12</v>
      </c>
      <c r="J9" s="89" t="s">
        <v>7</v>
      </c>
      <c r="K9" s="88" t="s">
        <v>8</v>
      </c>
      <c r="L9" s="88" t="s">
        <v>9</v>
      </c>
      <c r="M9" s="88"/>
      <c r="N9" s="88" t="s">
        <v>12</v>
      </c>
      <c r="O9" s="4" t="s">
        <v>9</v>
      </c>
      <c r="P9" s="88"/>
    </row>
    <row r="10" spans="1:16" x14ac:dyDescent="0.2">
      <c r="A10" s="88"/>
      <c r="B10" s="88"/>
      <c r="C10" s="88"/>
      <c r="D10" s="88"/>
      <c r="E10" s="88"/>
      <c r="F10" s="88"/>
      <c r="G10" s="88" t="s">
        <v>10</v>
      </c>
      <c r="H10" s="88" t="s">
        <v>11</v>
      </c>
      <c r="I10" s="88"/>
      <c r="J10" s="88"/>
      <c r="K10" s="88"/>
      <c r="L10" s="88" t="s">
        <v>10</v>
      </c>
      <c r="M10" s="88" t="s">
        <v>11</v>
      </c>
      <c r="N10" s="88"/>
      <c r="O10" s="88" t="s">
        <v>14</v>
      </c>
      <c r="P10" s="88"/>
    </row>
    <row r="11" spans="1:16" ht="44.25" customHeight="1" x14ac:dyDescent="0.2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1:16" x14ac:dyDescent="0.2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5">
        <v>16</v>
      </c>
    </row>
    <row r="13" spans="1:16" s="29" customFormat="1" ht="30" x14ac:dyDescent="0.25">
      <c r="A13" s="23" t="s">
        <v>16</v>
      </c>
      <c r="B13" s="24"/>
      <c r="C13" s="25"/>
      <c r="D13" s="26" t="s">
        <v>212</v>
      </c>
      <c r="E13" s="27">
        <v>14080400</v>
      </c>
      <c r="F13" s="28">
        <v>11080400</v>
      </c>
      <c r="G13" s="28">
        <v>6903100</v>
      </c>
      <c r="H13" s="28">
        <v>740000</v>
      </c>
      <c r="I13" s="28">
        <v>3000000</v>
      </c>
      <c r="J13" s="27">
        <v>3680700</v>
      </c>
      <c r="K13" s="28">
        <v>99700</v>
      </c>
      <c r="L13" s="28">
        <v>0</v>
      </c>
      <c r="M13" s="28">
        <v>0</v>
      </c>
      <c r="N13" s="28">
        <v>3581000</v>
      </c>
      <c r="O13" s="28">
        <v>3581000</v>
      </c>
      <c r="P13" s="27">
        <f t="shared" ref="P13:P59" si="0">E13+J13</f>
        <v>17761100</v>
      </c>
    </row>
    <row r="14" spans="1:16" s="29" customFormat="1" ht="30" x14ac:dyDescent="0.25">
      <c r="A14" s="23" t="s">
        <v>17</v>
      </c>
      <c r="B14" s="24"/>
      <c r="C14" s="25"/>
      <c r="D14" s="26" t="s">
        <v>212</v>
      </c>
      <c r="E14" s="27">
        <v>14080400</v>
      </c>
      <c r="F14" s="28">
        <v>11080400</v>
      </c>
      <c r="G14" s="28">
        <v>6903100</v>
      </c>
      <c r="H14" s="28">
        <v>740000</v>
      </c>
      <c r="I14" s="28">
        <v>3000000</v>
      </c>
      <c r="J14" s="27">
        <v>3680700</v>
      </c>
      <c r="K14" s="28">
        <v>99700</v>
      </c>
      <c r="L14" s="28">
        <v>0</v>
      </c>
      <c r="M14" s="28">
        <v>0</v>
      </c>
      <c r="N14" s="28">
        <v>3581000</v>
      </c>
      <c r="O14" s="28">
        <v>3581000</v>
      </c>
      <c r="P14" s="27">
        <f t="shared" si="0"/>
        <v>17761100</v>
      </c>
    </row>
    <row r="15" spans="1:16" s="36" customFormat="1" x14ac:dyDescent="0.2">
      <c r="A15" s="31" t="s">
        <v>213</v>
      </c>
      <c r="B15" s="82" t="s">
        <v>228</v>
      </c>
      <c r="C15" s="32" t="s">
        <v>213</v>
      </c>
      <c r="D15" s="33" t="s">
        <v>214</v>
      </c>
      <c r="E15" s="34">
        <f>F15+I15</f>
        <v>9278000</v>
      </c>
      <c r="F15" s="35">
        <f>F16+F17</f>
        <v>9278000</v>
      </c>
      <c r="G15" s="35">
        <f t="shared" ref="G15:O15" si="1">G16+G17</f>
        <v>6885000</v>
      </c>
      <c r="H15" s="35">
        <f t="shared" si="1"/>
        <v>260000</v>
      </c>
      <c r="I15" s="35">
        <f t="shared" si="1"/>
        <v>0</v>
      </c>
      <c r="J15" s="35">
        <f t="shared" si="1"/>
        <v>450700</v>
      </c>
      <c r="K15" s="35">
        <f t="shared" si="1"/>
        <v>50700</v>
      </c>
      <c r="L15" s="35">
        <f t="shared" si="1"/>
        <v>0</v>
      </c>
      <c r="M15" s="35">
        <f t="shared" si="1"/>
        <v>0</v>
      </c>
      <c r="N15" s="35">
        <f t="shared" si="1"/>
        <v>400000</v>
      </c>
      <c r="O15" s="35">
        <f t="shared" si="1"/>
        <v>400000</v>
      </c>
      <c r="P15" s="10">
        <f t="shared" si="0"/>
        <v>9728700</v>
      </c>
    </row>
    <row r="16" spans="1:16" s="30" customFormat="1" ht="63.75" x14ac:dyDescent="0.2">
      <c r="A16" s="37" t="s">
        <v>18</v>
      </c>
      <c r="B16" s="37" t="s">
        <v>20</v>
      </c>
      <c r="C16" s="38" t="s">
        <v>19</v>
      </c>
      <c r="D16" s="39" t="s">
        <v>21</v>
      </c>
      <c r="E16" s="40">
        <v>9098000</v>
      </c>
      <c r="F16" s="41">
        <v>9098000</v>
      </c>
      <c r="G16" s="41">
        <v>6885000</v>
      </c>
      <c r="H16" s="41">
        <v>260000</v>
      </c>
      <c r="I16" s="41">
        <v>0</v>
      </c>
      <c r="J16" s="40">
        <v>450700</v>
      </c>
      <c r="K16" s="41">
        <v>50700</v>
      </c>
      <c r="L16" s="41">
        <v>0</v>
      </c>
      <c r="M16" s="41">
        <v>0</v>
      </c>
      <c r="N16" s="41">
        <v>400000</v>
      </c>
      <c r="O16" s="41">
        <v>400000</v>
      </c>
      <c r="P16" s="40">
        <f t="shared" si="0"/>
        <v>9548700</v>
      </c>
    </row>
    <row r="17" spans="1:16" s="30" customFormat="1" x14ac:dyDescent="0.2">
      <c r="A17" s="37" t="s">
        <v>22</v>
      </c>
      <c r="B17" s="37" t="s">
        <v>24</v>
      </c>
      <c r="C17" s="38" t="s">
        <v>23</v>
      </c>
      <c r="D17" s="39" t="s">
        <v>25</v>
      </c>
      <c r="E17" s="40">
        <v>180000</v>
      </c>
      <c r="F17" s="41">
        <v>180000</v>
      </c>
      <c r="G17" s="41">
        <v>0</v>
      </c>
      <c r="H17" s="41">
        <v>0</v>
      </c>
      <c r="I17" s="41">
        <v>0</v>
      </c>
      <c r="J17" s="40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0">
        <f t="shared" si="0"/>
        <v>180000</v>
      </c>
    </row>
    <row r="18" spans="1:16" s="44" customFormat="1" x14ac:dyDescent="0.2">
      <c r="A18" s="31" t="s">
        <v>213</v>
      </c>
      <c r="B18" s="42">
        <v>3000</v>
      </c>
      <c r="C18" s="32" t="s">
        <v>213</v>
      </c>
      <c r="D18" s="33" t="s">
        <v>215</v>
      </c>
      <c r="E18" s="43">
        <f>F18</f>
        <v>22000</v>
      </c>
      <c r="F18" s="43">
        <f>F19</f>
        <v>22000</v>
      </c>
      <c r="G18" s="43">
        <f t="shared" ref="G18:O18" si="2">G19</f>
        <v>18100</v>
      </c>
      <c r="H18" s="43">
        <f t="shared" si="2"/>
        <v>0</v>
      </c>
      <c r="I18" s="43">
        <f t="shared" si="2"/>
        <v>0</v>
      </c>
      <c r="J18" s="43">
        <f t="shared" si="2"/>
        <v>0</v>
      </c>
      <c r="K18" s="43">
        <f t="shared" si="2"/>
        <v>0</v>
      </c>
      <c r="L18" s="43">
        <f t="shared" si="2"/>
        <v>0</v>
      </c>
      <c r="M18" s="43">
        <f t="shared" si="2"/>
        <v>0</v>
      </c>
      <c r="N18" s="43">
        <f t="shared" si="2"/>
        <v>0</v>
      </c>
      <c r="O18" s="43">
        <f t="shared" si="2"/>
        <v>0</v>
      </c>
      <c r="P18" s="43">
        <f t="shared" si="0"/>
        <v>22000</v>
      </c>
    </row>
    <row r="19" spans="1:16" s="30" customFormat="1" x14ac:dyDescent="0.2">
      <c r="A19" s="37" t="s">
        <v>26</v>
      </c>
      <c r="B19" s="37" t="s">
        <v>28</v>
      </c>
      <c r="C19" s="38" t="s">
        <v>27</v>
      </c>
      <c r="D19" s="39" t="s">
        <v>29</v>
      </c>
      <c r="E19" s="40">
        <v>22000</v>
      </c>
      <c r="F19" s="41">
        <v>22000</v>
      </c>
      <c r="G19" s="41">
        <v>18100</v>
      </c>
      <c r="H19" s="41">
        <v>0</v>
      </c>
      <c r="I19" s="41">
        <v>0</v>
      </c>
      <c r="J19" s="40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0">
        <f t="shared" si="0"/>
        <v>22000</v>
      </c>
    </row>
    <row r="20" spans="1:16" s="53" customFormat="1" ht="15" x14ac:dyDescent="0.25">
      <c r="A20" s="31" t="s">
        <v>213</v>
      </c>
      <c r="B20" s="48">
        <v>5000</v>
      </c>
      <c r="C20" s="31" t="s">
        <v>213</v>
      </c>
      <c r="D20" s="50" t="s">
        <v>222</v>
      </c>
      <c r="E20" s="51">
        <v>65400</v>
      </c>
      <c r="F20" s="52">
        <v>65400</v>
      </c>
      <c r="G20" s="52">
        <v>0</v>
      </c>
      <c r="H20" s="52">
        <v>0</v>
      </c>
      <c r="I20" s="52">
        <v>0</v>
      </c>
      <c r="J20" s="51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1">
        <f t="shared" si="0"/>
        <v>65400</v>
      </c>
    </row>
    <row r="21" spans="1:16" ht="51" x14ac:dyDescent="0.2">
      <c r="A21" s="13" t="s">
        <v>30</v>
      </c>
      <c r="B21" s="13" t="s">
        <v>32</v>
      </c>
      <c r="C21" s="14" t="s">
        <v>31</v>
      </c>
      <c r="D21" s="15" t="s">
        <v>33</v>
      </c>
      <c r="E21" s="16">
        <v>53400</v>
      </c>
      <c r="F21" s="17">
        <v>53400</v>
      </c>
      <c r="G21" s="17">
        <v>0</v>
      </c>
      <c r="H21" s="17">
        <v>0</v>
      </c>
      <c r="I21" s="17">
        <v>0</v>
      </c>
      <c r="J21" s="16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6">
        <f t="shared" si="0"/>
        <v>53400</v>
      </c>
    </row>
    <row r="22" spans="1:16" ht="38.25" x14ac:dyDescent="0.2">
      <c r="A22" s="13" t="s">
        <v>34</v>
      </c>
      <c r="B22" s="13" t="s">
        <v>35</v>
      </c>
      <c r="C22" s="14" t="s">
        <v>31</v>
      </c>
      <c r="D22" s="15" t="s">
        <v>36</v>
      </c>
      <c r="E22" s="16">
        <v>12000</v>
      </c>
      <c r="F22" s="17">
        <v>12000</v>
      </c>
      <c r="G22" s="17">
        <v>0</v>
      </c>
      <c r="H22" s="17">
        <v>0</v>
      </c>
      <c r="I22" s="17">
        <v>0</v>
      </c>
      <c r="J22" s="16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6">
        <f t="shared" si="0"/>
        <v>12000</v>
      </c>
    </row>
    <row r="23" spans="1:16" s="56" customFormat="1" x14ac:dyDescent="0.2">
      <c r="A23" s="31" t="s">
        <v>213</v>
      </c>
      <c r="B23" s="42">
        <v>6000</v>
      </c>
      <c r="C23" s="32" t="s">
        <v>213</v>
      </c>
      <c r="D23" s="33" t="s">
        <v>216</v>
      </c>
      <c r="E23" s="54">
        <f>E24+E27</f>
        <v>3710000</v>
      </c>
      <c r="F23" s="54">
        <f t="shared" ref="F23:O23" si="3">F24+F27</f>
        <v>710000</v>
      </c>
      <c r="G23" s="54">
        <f t="shared" si="3"/>
        <v>0</v>
      </c>
      <c r="H23" s="54">
        <f t="shared" si="3"/>
        <v>480000</v>
      </c>
      <c r="I23" s="54">
        <f t="shared" si="3"/>
        <v>3000000</v>
      </c>
      <c r="J23" s="54">
        <f t="shared" si="3"/>
        <v>0</v>
      </c>
      <c r="K23" s="54">
        <f t="shared" si="3"/>
        <v>0</v>
      </c>
      <c r="L23" s="54">
        <f t="shared" si="3"/>
        <v>0</v>
      </c>
      <c r="M23" s="54">
        <f t="shared" si="3"/>
        <v>0</v>
      </c>
      <c r="N23" s="54">
        <f t="shared" si="3"/>
        <v>0</v>
      </c>
      <c r="O23" s="54">
        <f t="shared" si="3"/>
        <v>0</v>
      </c>
      <c r="P23" s="55">
        <f t="shared" si="0"/>
        <v>3710000</v>
      </c>
    </row>
    <row r="24" spans="1:16" s="30" customFormat="1" x14ac:dyDescent="0.2">
      <c r="A24" s="37" t="s">
        <v>37</v>
      </c>
      <c r="B24" s="37" t="s">
        <v>39</v>
      </c>
      <c r="C24" s="38" t="s">
        <v>38</v>
      </c>
      <c r="D24" s="39" t="s">
        <v>40</v>
      </c>
      <c r="E24" s="40">
        <v>3710000</v>
      </c>
      <c r="F24" s="41">
        <v>710000</v>
      </c>
      <c r="G24" s="41">
        <v>0</v>
      </c>
      <c r="H24" s="41">
        <v>480000</v>
      </c>
      <c r="I24" s="41">
        <v>3000000</v>
      </c>
      <c r="J24" s="40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0">
        <f t="shared" si="0"/>
        <v>3710000</v>
      </c>
    </row>
    <row r="25" spans="1:16" s="75" customFormat="1" ht="30" x14ac:dyDescent="0.25">
      <c r="A25" s="60" t="s">
        <v>213</v>
      </c>
      <c r="B25" s="61">
        <v>7000</v>
      </c>
      <c r="C25" s="62" t="s">
        <v>213</v>
      </c>
      <c r="D25" s="50" t="s">
        <v>223</v>
      </c>
      <c r="E25" s="51">
        <f>F25+I25</f>
        <v>110000</v>
      </c>
      <c r="F25" s="52">
        <f>F26</f>
        <v>110000</v>
      </c>
      <c r="G25" s="52">
        <f t="shared" ref="G25:O25" si="4">G26</f>
        <v>0</v>
      </c>
      <c r="H25" s="52">
        <f t="shared" si="4"/>
        <v>0</v>
      </c>
      <c r="I25" s="52">
        <f t="shared" si="4"/>
        <v>0</v>
      </c>
      <c r="J25" s="52">
        <f t="shared" si="4"/>
        <v>0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78">
        <f t="shared" si="0"/>
        <v>110000</v>
      </c>
    </row>
    <row r="26" spans="1:16" s="58" customFormat="1" ht="15" x14ac:dyDescent="0.25">
      <c r="A26" s="76" t="s">
        <v>41</v>
      </c>
      <c r="B26" s="76" t="s">
        <v>43</v>
      </c>
      <c r="C26" s="76" t="s">
        <v>42</v>
      </c>
      <c r="D26" s="77" t="s">
        <v>44</v>
      </c>
      <c r="E26" s="78">
        <v>110000</v>
      </c>
      <c r="F26" s="79">
        <v>110000</v>
      </c>
      <c r="G26" s="79">
        <v>0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8">
        <f t="shared" si="0"/>
        <v>110000</v>
      </c>
    </row>
    <row r="27" spans="1:16" s="75" customFormat="1" ht="15" x14ac:dyDescent="0.25">
      <c r="A27" s="60" t="s">
        <v>213</v>
      </c>
      <c r="B27" s="61">
        <v>7300</v>
      </c>
      <c r="C27" s="62" t="s">
        <v>213</v>
      </c>
      <c r="D27" s="50" t="s">
        <v>224</v>
      </c>
      <c r="E27" s="51"/>
      <c r="F27" s="52"/>
      <c r="G27" s="52"/>
      <c r="H27" s="52"/>
      <c r="I27" s="52"/>
      <c r="J27" s="51"/>
      <c r="K27" s="52"/>
      <c r="L27" s="52"/>
      <c r="M27" s="52"/>
      <c r="N27" s="52"/>
      <c r="O27" s="52"/>
      <c r="P27" s="51"/>
    </row>
    <row r="28" spans="1:16" s="30" customFormat="1" ht="25.5" x14ac:dyDescent="0.2">
      <c r="A28" s="37" t="s">
        <v>45</v>
      </c>
      <c r="B28" s="37" t="s">
        <v>47</v>
      </c>
      <c r="C28" s="38" t="s">
        <v>46</v>
      </c>
      <c r="D28" s="39" t="s">
        <v>48</v>
      </c>
      <c r="E28" s="40">
        <v>0</v>
      </c>
      <c r="F28" s="41">
        <v>0</v>
      </c>
      <c r="G28" s="41">
        <v>0</v>
      </c>
      <c r="H28" s="41">
        <v>0</v>
      </c>
      <c r="I28" s="41">
        <v>0</v>
      </c>
      <c r="J28" s="40">
        <v>500000</v>
      </c>
      <c r="K28" s="41">
        <v>0</v>
      </c>
      <c r="L28" s="41">
        <v>0</v>
      </c>
      <c r="M28" s="41">
        <v>0</v>
      </c>
      <c r="N28" s="41">
        <v>500000</v>
      </c>
      <c r="O28" s="41">
        <v>500000</v>
      </c>
      <c r="P28" s="40">
        <f t="shared" si="0"/>
        <v>500000</v>
      </c>
    </row>
    <row r="29" spans="1:16" s="53" customFormat="1" ht="45" x14ac:dyDescent="0.25">
      <c r="A29" s="60" t="s">
        <v>213</v>
      </c>
      <c r="B29" s="61">
        <v>7400</v>
      </c>
      <c r="C29" s="62" t="s">
        <v>213</v>
      </c>
      <c r="D29" s="50" t="s">
        <v>225</v>
      </c>
      <c r="E29" s="51">
        <f>F29+I29</f>
        <v>795000</v>
      </c>
      <c r="F29" s="52">
        <f>F30</f>
        <v>795000</v>
      </c>
      <c r="G29" s="52">
        <f t="shared" ref="G29:O29" si="5">G30</f>
        <v>0</v>
      </c>
      <c r="H29" s="52">
        <f t="shared" si="5"/>
        <v>0</v>
      </c>
      <c r="I29" s="52">
        <f t="shared" si="5"/>
        <v>0</v>
      </c>
      <c r="J29" s="52">
        <f t="shared" si="5"/>
        <v>2681000</v>
      </c>
      <c r="K29" s="52">
        <f t="shared" si="5"/>
        <v>0</v>
      </c>
      <c r="L29" s="52">
        <f t="shared" si="5"/>
        <v>0</v>
      </c>
      <c r="M29" s="52">
        <f t="shared" si="5"/>
        <v>0</v>
      </c>
      <c r="N29" s="52">
        <f t="shared" si="5"/>
        <v>2681000</v>
      </c>
      <c r="O29" s="52">
        <f t="shared" si="5"/>
        <v>2681000</v>
      </c>
      <c r="P29" s="40">
        <f t="shared" si="0"/>
        <v>3476000</v>
      </c>
    </row>
    <row r="30" spans="1:16" s="36" customFormat="1" ht="25.5" x14ac:dyDescent="0.2">
      <c r="A30" s="45" t="s">
        <v>49</v>
      </c>
      <c r="B30" s="45" t="s">
        <v>50</v>
      </c>
      <c r="C30" s="46"/>
      <c r="D30" s="47" t="s">
        <v>51</v>
      </c>
      <c r="E30" s="34">
        <v>795000</v>
      </c>
      <c r="F30" s="35">
        <v>795000</v>
      </c>
      <c r="G30" s="35">
        <v>0</v>
      </c>
      <c r="H30" s="35">
        <v>0</v>
      </c>
      <c r="I30" s="35">
        <v>0</v>
      </c>
      <c r="J30" s="34">
        <v>2681000</v>
      </c>
      <c r="K30" s="35">
        <v>0</v>
      </c>
      <c r="L30" s="35">
        <v>0</v>
      </c>
      <c r="M30" s="35">
        <v>0</v>
      </c>
      <c r="N30" s="35">
        <v>2681000</v>
      </c>
      <c r="O30" s="35">
        <v>2681000</v>
      </c>
      <c r="P30" s="34">
        <f t="shared" si="0"/>
        <v>3476000</v>
      </c>
    </row>
    <row r="31" spans="1:16" ht="38.25" x14ac:dyDescent="0.2">
      <c r="A31" s="13" t="s">
        <v>52</v>
      </c>
      <c r="B31" s="13" t="s">
        <v>54</v>
      </c>
      <c r="C31" s="14" t="s">
        <v>53</v>
      </c>
      <c r="D31" s="15" t="s">
        <v>55</v>
      </c>
      <c r="E31" s="16">
        <v>795000</v>
      </c>
      <c r="F31" s="17">
        <v>795000</v>
      </c>
      <c r="G31" s="17">
        <v>0</v>
      </c>
      <c r="H31" s="17">
        <v>0</v>
      </c>
      <c r="I31" s="17">
        <v>0</v>
      </c>
      <c r="J31" s="16">
        <v>2681000</v>
      </c>
      <c r="K31" s="17">
        <v>0</v>
      </c>
      <c r="L31" s="17">
        <v>0</v>
      </c>
      <c r="M31" s="17">
        <v>0</v>
      </c>
      <c r="N31" s="17">
        <v>2681000</v>
      </c>
      <c r="O31" s="17">
        <v>2681000</v>
      </c>
      <c r="P31" s="16">
        <f t="shared" si="0"/>
        <v>3476000</v>
      </c>
    </row>
    <row r="32" spans="1:16" s="75" customFormat="1" ht="30" x14ac:dyDescent="0.25">
      <c r="A32" s="60" t="s">
        <v>213</v>
      </c>
      <c r="B32" s="61">
        <v>7600</v>
      </c>
      <c r="C32" s="62" t="s">
        <v>213</v>
      </c>
      <c r="D32" s="50" t="s">
        <v>226</v>
      </c>
      <c r="E32" s="51">
        <f>F32+I32</f>
        <v>80000</v>
      </c>
      <c r="F32" s="52">
        <f>F33</f>
        <v>80000</v>
      </c>
      <c r="G32" s="52"/>
      <c r="H32" s="52"/>
      <c r="I32" s="52"/>
      <c r="J32" s="51"/>
      <c r="K32" s="52"/>
      <c r="L32" s="52"/>
      <c r="M32" s="52"/>
      <c r="N32" s="52"/>
      <c r="O32" s="52">
        <f>O33</f>
        <v>0</v>
      </c>
      <c r="P32" s="74">
        <f t="shared" si="0"/>
        <v>80000</v>
      </c>
    </row>
    <row r="33" spans="1:16" s="30" customFormat="1" ht="25.5" x14ac:dyDescent="0.2">
      <c r="A33" s="37" t="s">
        <v>56</v>
      </c>
      <c r="B33" s="37" t="s">
        <v>58</v>
      </c>
      <c r="C33" s="38" t="s">
        <v>57</v>
      </c>
      <c r="D33" s="39" t="s">
        <v>59</v>
      </c>
      <c r="E33" s="40">
        <v>80000</v>
      </c>
      <c r="F33" s="41">
        <v>80000</v>
      </c>
      <c r="G33" s="41">
        <v>0</v>
      </c>
      <c r="H33" s="41">
        <v>0</v>
      </c>
      <c r="I33" s="41">
        <v>0</v>
      </c>
      <c r="J33" s="40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0">
        <f t="shared" si="0"/>
        <v>80000</v>
      </c>
    </row>
    <row r="34" spans="1:16" s="75" customFormat="1" ht="15" x14ac:dyDescent="0.25">
      <c r="A34" s="60" t="s">
        <v>213</v>
      </c>
      <c r="B34" s="61">
        <v>8000</v>
      </c>
      <c r="C34" s="62" t="s">
        <v>213</v>
      </c>
      <c r="D34" s="50" t="s">
        <v>227</v>
      </c>
      <c r="E34" s="51">
        <f>F34+I34</f>
        <v>20000</v>
      </c>
      <c r="F34" s="52">
        <f>F35+F36</f>
        <v>20000</v>
      </c>
      <c r="G34" s="52">
        <f t="shared" ref="G34:O34" si="6">G35+G36</f>
        <v>0</v>
      </c>
      <c r="H34" s="52">
        <f t="shared" si="6"/>
        <v>0</v>
      </c>
      <c r="I34" s="52">
        <f t="shared" si="6"/>
        <v>0</v>
      </c>
      <c r="J34" s="52">
        <f t="shared" si="6"/>
        <v>49000</v>
      </c>
      <c r="K34" s="52">
        <f t="shared" si="6"/>
        <v>49000</v>
      </c>
      <c r="L34" s="52">
        <f t="shared" si="6"/>
        <v>0</v>
      </c>
      <c r="M34" s="52">
        <f t="shared" si="6"/>
        <v>0</v>
      </c>
      <c r="N34" s="52">
        <f t="shared" si="6"/>
        <v>0</v>
      </c>
      <c r="O34" s="52">
        <f t="shared" si="6"/>
        <v>0</v>
      </c>
      <c r="P34" s="40">
        <f t="shared" si="0"/>
        <v>69000</v>
      </c>
    </row>
    <row r="35" spans="1:16" s="22" customFormat="1" ht="38.25" x14ac:dyDescent="0.2">
      <c r="A35" s="45" t="s">
        <v>60</v>
      </c>
      <c r="B35" s="45" t="s">
        <v>62</v>
      </c>
      <c r="C35" s="57" t="s">
        <v>61</v>
      </c>
      <c r="D35" s="47" t="s">
        <v>63</v>
      </c>
      <c r="E35" s="34">
        <v>20000</v>
      </c>
      <c r="F35" s="35">
        <v>20000</v>
      </c>
      <c r="G35" s="35">
        <v>0</v>
      </c>
      <c r="H35" s="35">
        <v>0</v>
      </c>
      <c r="I35" s="35">
        <v>0</v>
      </c>
      <c r="J35" s="34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4">
        <f t="shared" si="0"/>
        <v>20000</v>
      </c>
    </row>
    <row r="36" spans="1:16" s="53" customFormat="1" ht="30" x14ac:dyDescent="0.25">
      <c r="A36" s="48" t="s">
        <v>64</v>
      </c>
      <c r="B36" s="48" t="s">
        <v>65</v>
      </c>
      <c r="C36" s="49"/>
      <c r="D36" s="50" t="s">
        <v>66</v>
      </c>
      <c r="E36" s="51">
        <v>0</v>
      </c>
      <c r="F36" s="52">
        <v>0</v>
      </c>
      <c r="G36" s="52">
        <v>0</v>
      </c>
      <c r="H36" s="52">
        <v>0</v>
      </c>
      <c r="I36" s="52">
        <v>0</v>
      </c>
      <c r="J36" s="51">
        <v>49000</v>
      </c>
      <c r="K36" s="52">
        <v>49000</v>
      </c>
      <c r="L36" s="52">
        <v>0</v>
      </c>
      <c r="M36" s="52">
        <v>0</v>
      </c>
      <c r="N36" s="52">
        <v>0</v>
      </c>
      <c r="O36" s="52">
        <v>0</v>
      </c>
      <c r="P36" s="51">
        <f t="shared" si="0"/>
        <v>49000</v>
      </c>
    </row>
    <row r="37" spans="1:16" ht="25.5" x14ac:dyDescent="0.2">
      <c r="A37" s="13" t="s">
        <v>67</v>
      </c>
      <c r="B37" s="13" t="s">
        <v>69</v>
      </c>
      <c r="C37" s="14" t="s">
        <v>68</v>
      </c>
      <c r="D37" s="15" t="s">
        <v>70</v>
      </c>
      <c r="E37" s="16">
        <v>0</v>
      </c>
      <c r="F37" s="17">
        <v>0</v>
      </c>
      <c r="G37" s="17">
        <v>0</v>
      </c>
      <c r="H37" s="17">
        <v>0</v>
      </c>
      <c r="I37" s="17">
        <v>0</v>
      </c>
      <c r="J37" s="16">
        <v>49000</v>
      </c>
      <c r="K37" s="17">
        <v>49000</v>
      </c>
      <c r="L37" s="17">
        <v>0</v>
      </c>
      <c r="M37" s="17">
        <v>0</v>
      </c>
      <c r="N37" s="17">
        <v>0</v>
      </c>
      <c r="O37" s="17">
        <v>0</v>
      </c>
      <c r="P37" s="16">
        <f t="shared" si="0"/>
        <v>49000</v>
      </c>
    </row>
    <row r="38" spans="1:16" s="29" customFormat="1" ht="30" x14ac:dyDescent="0.25">
      <c r="A38" s="23" t="s">
        <v>71</v>
      </c>
      <c r="B38" s="24"/>
      <c r="C38" s="25"/>
      <c r="D38" s="26" t="s">
        <v>72</v>
      </c>
      <c r="E38" s="27">
        <v>63356700</v>
      </c>
      <c r="F38" s="28">
        <v>63356700</v>
      </c>
      <c r="G38" s="28">
        <v>45058800</v>
      </c>
      <c r="H38" s="28">
        <v>4363900</v>
      </c>
      <c r="I38" s="28">
        <v>0</v>
      </c>
      <c r="J38" s="27">
        <v>4596345</v>
      </c>
      <c r="K38" s="28">
        <v>1020345</v>
      </c>
      <c r="L38" s="28">
        <v>0</v>
      </c>
      <c r="M38" s="28">
        <v>0</v>
      </c>
      <c r="N38" s="28">
        <v>3576000</v>
      </c>
      <c r="O38" s="28">
        <v>3576000</v>
      </c>
      <c r="P38" s="27">
        <f t="shared" si="0"/>
        <v>67953045</v>
      </c>
    </row>
    <row r="39" spans="1:16" s="29" customFormat="1" ht="30" x14ac:dyDescent="0.25">
      <c r="A39" s="23" t="s">
        <v>73</v>
      </c>
      <c r="B39" s="24"/>
      <c r="C39" s="25"/>
      <c r="D39" s="26" t="s">
        <v>72</v>
      </c>
      <c r="E39" s="27">
        <v>63356700</v>
      </c>
      <c r="F39" s="28">
        <v>63356700</v>
      </c>
      <c r="G39" s="28">
        <v>45058800</v>
      </c>
      <c r="H39" s="28">
        <v>4363900</v>
      </c>
      <c r="I39" s="28">
        <v>0</v>
      </c>
      <c r="J39" s="27">
        <v>4596345</v>
      </c>
      <c r="K39" s="28">
        <v>1020345</v>
      </c>
      <c r="L39" s="28">
        <v>0</v>
      </c>
      <c r="M39" s="28">
        <v>0</v>
      </c>
      <c r="N39" s="28">
        <v>3576000</v>
      </c>
      <c r="O39" s="28">
        <v>3576000</v>
      </c>
      <c r="P39" s="27">
        <f t="shared" si="0"/>
        <v>67953045</v>
      </c>
    </row>
    <row r="40" spans="1:16" s="36" customFormat="1" x14ac:dyDescent="0.2">
      <c r="A40" s="31" t="s">
        <v>213</v>
      </c>
      <c r="B40" s="82" t="s">
        <v>228</v>
      </c>
      <c r="C40" s="32" t="s">
        <v>213</v>
      </c>
      <c r="D40" s="33" t="s">
        <v>214</v>
      </c>
      <c r="E40" s="34">
        <f>F40+I40</f>
        <v>609400</v>
      </c>
      <c r="F40" s="35">
        <f>F41</f>
        <v>609400</v>
      </c>
      <c r="G40" s="35">
        <f t="shared" ref="G40:O40" si="7">G41</f>
        <v>393000</v>
      </c>
      <c r="H40" s="35">
        <f t="shared" si="7"/>
        <v>0</v>
      </c>
      <c r="I40" s="35">
        <f t="shared" si="7"/>
        <v>0</v>
      </c>
      <c r="J40" s="35">
        <f t="shared" si="7"/>
        <v>0</v>
      </c>
      <c r="K40" s="35">
        <f t="shared" si="7"/>
        <v>0</v>
      </c>
      <c r="L40" s="35">
        <f t="shared" si="7"/>
        <v>0</v>
      </c>
      <c r="M40" s="35">
        <f t="shared" si="7"/>
        <v>0</v>
      </c>
      <c r="N40" s="35">
        <f t="shared" si="7"/>
        <v>0</v>
      </c>
      <c r="O40" s="35">
        <f t="shared" si="7"/>
        <v>0</v>
      </c>
      <c r="P40" s="10">
        <f t="shared" ref="P40" si="8">E40+J40</f>
        <v>609400</v>
      </c>
    </row>
    <row r="41" spans="1:16" s="30" customFormat="1" ht="38.25" x14ac:dyDescent="0.2">
      <c r="A41" s="37" t="s">
        <v>74</v>
      </c>
      <c r="B41" s="37" t="s">
        <v>75</v>
      </c>
      <c r="C41" s="38" t="s">
        <v>19</v>
      </c>
      <c r="D41" s="39" t="s">
        <v>76</v>
      </c>
      <c r="E41" s="40">
        <v>609400</v>
      </c>
      <c r="F41" s="41">
        <v>609400</v>
      </c>
      <c r="G41" s="41">
        <v>393000</v>
      </c>
      <c r="H41" s="41">
        <v>0</v>
      </c>
      <c r="I41" s="41">
        <v>0</v>
      </c>
      <c r="J41" s="40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0">
        <f t="shared" si="0"/>
        <v>609400</v>
      </c>
    </row>
    <row r="42" spans="1:16" s="72" customFormat="1" x14ac:dyDescent="0.2">
      <c r="A42" s="31" t="s">
        <v>213</v>
      </c>
      <c r="B42" s="42">
        <v>1000</v>
      </c>
      <c r="C42" s="32" t="s">
        <v>213</v>
      </c>
      <c r="D42" s="33" t="s">
        <v>217</v>
      </c>
      <c r="E42" s="54">
        <f>F42+I42</f>
        <v>60902300</v>
      </c>
      <c r="F42" s="54">
        <f>F43+F44+F47+F48+F49</f>
        <v>60902300</v>
      </c>
      <c r="G42" s="54">
        <f t="shared" ref="G42:O42" si="9">G43+G44+G47+G48+G49</f>
        <v>43477800</v>
      </c>
      <c r="H42" s="54">
        <f t="shared" si="9"/>
        <v>4173900</v>
      </c>
      <c r="I42" s="54">
        <f t="shared" si="9"/>
        <v>0</v>
      </c>
      <c r="J42" s="54">
        <f t="shared" si="9"/>
        <v>2564345</v>
      </c>
      <c r="K42" s="54">
        <f t="shared" si="9"/>
        <v>1020345</v>
      </c>
      <c r="L42" s="54">
        <f t="shared" si="9"/>
        <v>0</v>
      </c>
      <c r="M42" s="54">
        <f t="shared" si="9"/>
        <v>0</v>
      </c>
      <c r="N42" s="54">
        <f t="shared" si="9"/>
        <v>1544000</v>
      </c>
      <c r="O42" s="54">
        <f t="shared" si="9"/>
        <v>1544000</v>
      </c>
      <c r="P42" s="54">
        <f t="shared" ref="P42" si="10">P43+P44+P46+P47+P48+P48+P49+P50</f>
        <v>77544190</v>
      </c>
    </row>
    <row r="43" spans="1:16" s="30" customFormat="1" x14ac:dyDescent="0.2">
      <c r="A43" s="37" t="s">
        <v>77</v>
      </c>
      <c r="B43" s="37" t="s">
        <v>79</v>
      </c>
      <c r="C43" s="38" t="s">
        <v>78</v>
      </c>
      <c r="D43" s="39" t="s">
        <v>80</v>
      </c>
      <c r="E43" s="40">
        <v>8476600</v>
      </c>
      <c r="F43" s="41">
        <v>8476600</v>
      </c>
      <c r="G43" s="41">
        <v>5630000</v>
      </c>
      <c r="H43" s="41">
        <v>659600</v>
      </c>
      <c r="I43" s="41">
        <v>0</v>
      </c>
      <c r="J43" s="40">
        <v>2151000</v>
      </c>
      <c r="K43" s="41">
        <v>607000</v>
      </c>
      <c r="L43" s="41">
        <v>0</v>
      </c>
      <c r="M43" s="41">
        <v>0</v>
      </c>
      <c r="N43" s="41">
        <v>1544000</v>
      </c>
      <c r="O43" s="41">
        <v>1544000</v>
      </c>
      <c r="P43" s="40">
        <f t="shared" si="0"/>
        <v>10627600</v>
      </c>
    </row>
    <row r="44" spans="1:16" s="30" customFormat="1" ht="63.75" x14ac:dyDescent="0.2">
      <c r="A44" s="37" t="s">
        <v>81</v>
      </c>
      <c r="B44" s="37" t="s">
        <v>83</v>
      </c>
      <c r="C44" s="38" t="s">
        <v>82</v>
      </c>
      <c r="D44" s="39" t="s">
        <v>84</v>
      </c>
      <c r="E44" s="40">
        <v>47780200</v>
      </c>
      <c r="F44" s="41">
        <v>47780200</v>
      </c>
      <c r="G44" s="41">
        <v>34279000</v>
      </c>
      <c r="H44" s="41">
        <v>3420000</v>
      </c>
      <c r="I44" s="41">
        <v>0</v>
      </c>
      <c r="J44" s="40">
        <v>413345</v>
      </c>
      <c r="K44" s="41">
        <v>413345</v>
      </c>
      <c r="L44" s="41">
        <v>0</v>
      </c>
      <c r="M44" s="41">
        <v>0</v>
      </c>
      <c r="N44" s="41">
        <v>0</v>
      </c>
      <c r="O44" s="41">
        <v>0</v>
      </c>
      <c r="P44" s="40">
        <f t="shared" si="0"/>
        <v>48193545</v>
      </c>
    </row>
    <row r="45" spans="1:16" s="70" customFormat="1" x14ac:dyDescent="0.2">
      <c r="A45" s="63"/>
      <c r="B45" s="63"/>
      <c r="C45" s="64"/>
      <c r="D45" s="65" t="s">
        <v>218</v>
      </c>
      <c r="E45" s="66">
        <v>36690200</v>
      </c>
      <c r="F45" s="67">
        <v>36690200</v>
      </c>
      <c r="G45" s="67">
        <v>30074000</v>
      </c>
      <c r="H45" s="67"/>
      <c r="I45" s="68"/>
      <c r="J45" s="69"/>
      <c r="K45" s="68"/>
      <c r="L45" s="68"/>
      <c r="M45" s="68"/>
      <c r="N45" s="68"/>
      <c r="O45" s="68"/>
      <c r="P45" s="40">
        <f t="shared" si="0"/>
        <v>36690200</v>
      </c>
    </row>
    <row r="46" spans="1:16" s="30" customFormat="1" x14ac:dyDescent="0.2">
      <c r="A46" s="37"/>
      <c r="B46" s="37"/>
      <c r="C46" s="38"/>
      <c r="D46" s="65" t="s">
        <v>219</v>
      </c>
      <c r="E46" s="67">
        <f>E44-E45</f>
        <v>11090000</v>
      </c>
      <c r="F46" s="67">
        <f t="shared" ref="F46:O46" si="11">F44-F45</f>
        <v>11090000</v>
      </c>
      <c r="G46" s="67">
        <f t="shared" si="11"/>
        <v>4205000</v>
      </c>
      <c r="H46" s="67">
        <f t="shared" si="11"/>
        <v>3420000</v>
      </c>
      <c r="I46" s="67">
        <f t="shared" si="11"/>
        <v>0</v>
      </c>
      <c r="J46" s="67">
        <f t="shared" si="11"/>
        <v>413345</v>
      </c>
      <c r="K46" s="67">
        <f t="shared" si="11"/>
        <v>413345</v>
      </c>
      <c r="L46" s="67">
        <f t="shared" si="11"/>
        <v>0</v>
      </c>
      <c r="M46" s="67">
        <f t="shared" si="11"/>
        <v>0</v>
      </c>
      <c r="N46" s="67">
        <f t="shared" si="11"/>
        <v>0</v>
      </c>
      <c r="O46" s="67">
        <f t="shared" si="11"/>
        <v>0</v>
      </c>
      <c r="P46" s="40">
        <f t="shared" si="0"/>
        <v>11503345</v>
      </c>
    </row>
    <row r="47" spans="1:16" s="30" customFormat="1" ht="38.25" x14ac:dyDescent="0.2">
      <c r="A47" s="37" t="s">
        <v>85</v>
      </c>
      <c r="B47" s="37" t="s">
        <v>87</v>
      </c>
      <c r="C47" s="38" t="s">
        <v>86</v>
      </c>
      <c r="D47" s="39" t="s">
        <v>88</v>
      </c>
      <c r="E47" s="40">
        <v>2071300</v>
      </c>
      <c r="F47" s="41">
        <v>2071300</v>
      </c>
      <c r="G47" s="41">
        <v>1623000</v>
      </c>
      <c r="H47" s="41">
        <v>57000</v>
      </c>
      <c r="I47" s="41">
        <v>0</v>
      </c>
      <c r="J47" s="40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0">
        <f t="shared" si="0"/>
        <v>2071300</v>
      </c>
    </row>
    <row r="48" spans="1:16" s="30" customFormat="1" ht="25.5" x14ac:dyDescent="0.2">
      <c r="A48" s="37" t="s">
        <v>89</v>
      </c>
      <c r="B48" s="37" t="s">
        <v>91</v>
      </c>
      <c r="C48" s="38" t="s">
        <v>90</v>
      </c>
      <c r="D48" s="39" t="s">
        <v>92</v>
      </c>
      <c r="E48" s="40">
        <v>695200</v>
      </c>
      <c r="F48" s="41">
        <v>695200</v>
      </c>
      <c r="G48" s="41">
        <v>497800</v>
      </c>
      <c r="H48" s="41">
        <v>0</v>
      </c>
      <c r="I48" s="41">
        <v>0</v>
      </c>
      <c r="J48" s="40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0">
        <f t="shared" si="0"/>
        <v>695200</v>
      </c>
    </row>
    <row r="49" spans="1:16" s="30" customFormat="1" ht="25.5" x14ac:dyDescent="0.2">
      <c r="A49" s="37" t="s">
        <v>93</v>
      </c>
      <c r="B49" s="37" t="s">
        <v>94</v>
      </c>
      <c r="C49" s="59"/>
      <c r="D49" s="39" t="s">
        <v>95</v>
      </c>
      <c r="E49" s="40">
        <v>1879000</v>
      </c>
      <c r="F49" s="41">
        <v>1879000</v>
      </c>
      <c r="G49" s="41">
        <v>1448000</v>
      </c>
      <c r="H49" s="41">
        <v>37300</v>
      </c>
      <c r="I49" s="41">
        <v>0</v>
      </c>
      <c r="J49" s="40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0">
        <f t="shared" si="0"/>
        <v>1879000</v>
      </c>
    </row>
    <row r="50" spans="1:16" ht="25.5" x14ac:dyDescent="0.2">
      <c r="A50" s="13" t="s">
        <v>96</v>
      </c>
      <c r="B50" s="13" t="s">
        <v>97</v>
      </c>
      <c r="C50" s="14" t="s">
        <v>90</v>
      </c>
      <c r="D50" s="15" t="s">
        <v>98</v>
      </c>
      <c r="E50" s="16">
        <v>1879000</v>
      </c>
      <c r="F50" s="17">
        <v>1879000</v>
      </c>
      <c r="G50" s="17">
        <v>1448000</v>
      </c>
      <c r="H50" s="17">
        <v>37300</v>
      </c>
      <c r="I50" s="17">
        <v>0</v>
      </c>
      <c r="J50" s="16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6">
        <f t="shared" si="0"/>
        <v>1879000</v>
      </c>
    </row>
    <row r="51" spans="1:16" s="80" customFormat="1" x14ac:dyDescent="0.2">
      <c r="A51" s="31" t="s">
        <v>213</v>
      </c>
      <c r="B51" s="42">
        <v>3000</v>
      </c>
      <c r="C51" s="32" t="s">
        <v>213</v>
      </c>
      <c r="D51" s="33" t="s">
        <v>215</v>
      </c>
      <c r="E51" s="54">
        <f>F51</f>
        <v>100000</v>
      </c>
      <c r="F51" s="54">
        <f>F52</f>
        <v>100000</v>
      </c>
      <c r="G51" s="54">
        <f t="shared" ref="G51" si="12">G52</f>
        <v>0</v>
      </c>
      <c r="H51" s="54">
        <f t="shared" ref="H51" si="13">H52</f>
        <v>0</v>
      </c>
      <c r="I51" s="54">
        <f t="shared" ref="I51" si="14">I52</f>
        <v>0</v>
      </c>
      <c r="J51" s="54">
        <f t="shared" ref="J51" si="15">J52</f>
        <v>0</v>
      </c>
      <c r="K51" s="54">
        <f t="shared" ref="K51" si="16">K52</f>
        <v>0</v>
      </c>
      <c r="L51" s="54">
        <f t="shared" ref="L51" si="17">L52</f>
        <v>0</v>
      </c>
      <c r="M51" s="54">
        <f t="shared" ref="M51" si="18">M52</f>
        <v>0</v>
      </c>
      <c r="N51" s="54">
        <f t="shared" ref="N51" si="19">N52</f>
        <v>0</v>
      </c>
      <c r="O51" s="54">
        <f t="shared" ref="O51" si="20">O52</f>
        <v>0</v>
      </c>
      <c r="P51" s="54">
        <f t="shared" ref="P51" si="21">E51+J51</f>
        <v>100000</v>
      </c>
    </row>
    <row r="52" spans="1:16" s="30" customFormat="1" ht="63.75" x14ac:dyDescent="0.2">
      <c r="A52" s="37" t="s">
        <v>99</v>
      </c>
      <c r="B52" s="37" t="s">
        <v>101</v>
      </c>
      <c r="C52" s="38" t="s">
        <v>100</v>
      </c>
      <c r="D52" s="39" t="s">
        <v>102</v>
      </c>
      <c r="E52" s="40">
        <v>100000</v>
      </c>
      <c r="F52" s="41">
        <v>100000</v>
      </c>
      <c r="G52" s="41">
        <v>0</v>
      </c>
      <c r="H52" s="41">
        <v>0</v>
      </c>
      <c r="I52" s="41">
        <v>0</v>
      </c>
      <c r="J52" s="40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0">
        <f t="shared" si="0"/>
        <v>100000</v>
      </c>
    </row>
    <row r="53" spans="1:16" s="53" customFormat="1" ht="15" x14ac:dyDescent="0.25">
      <c r="A53" s="31" t="s">
        <v>213</v>
      </c>
      <c r="B53" s="48">
        <v>5000</v>
      </c>
      <c r="C53" s="31" t="s">
        <v>213</v>
      </c>
      <c r="D53" s="50" t="s">
        <v>222</v>
      </c>
      <c r="E53" s="51">
        <f>F53+I53</f>
        <v>1745000</v>
      </c>
      <c r="F53" s="52">
        <f>F54+F56</f>
        <v>1745000</v>
      </c>
      <c r="G53" s="52">
        <f t="shared" ref="G53:O53" si="22">G54+G56</f>
        <v>1188000</v>
      </c>
      <c r="H53" s="52">
        <f t="shared" si="22"/>
        <v>190000</v>
      </c>
      <c r="I53" s="52">
        <f t="shared" si="22"/>
        <v>0</v>
      </c>
      <c r="J53" s="52">
        <f t="shared" si="22"/>
        <v>0</v>
      </c>
      <c r="K53" s="52">
        <f t="shared" si="22"/>
        <v>0</v>
      </c>
      <c r="L53" s="52">
        <f t="shared" si="22"/>
        <v>0</v>
      </c>
      <c r="M53" s="52">
        <f t="shared" si="22"/>
        <v>0</v>
      </c>
      <c r="N53" s="52">
        <f t="shared" si="22"/>
        <v>0</v>
      </c>
      <c r="O53" s="52">
        <f t="shared" si="22"/>
        <v>0</v>
      </c>
      <c r="P53" s="51">
        <f t="shared" ref="P53" si="23">E53+J53</f>
        <v>1745000</v>
      </c>
    </row>
    <row r="54" spans="1:16" s="53" customFormat="1" ht="30" x14ac:dyDescent="0.25">
      <c r="A54" s="48" t="s">
        <v>103</v>
      </c>
      <c r="B54" s="48" t="s">
        <v>104</v>
      </c>
      <c r="C54" s="49"/>
      <c r="D54" s="50" t="s">
        <v>105</v>
      </c>
      <c r="E54" s="51">
        <v>60000</v>
      </c>
      <c r="F54" s="52">
        <v>60000</v>
      </c>
      <c r="G54" s="52">
        <v>0</v>
      </c>
      <c r="H54" s="52">
        <v>0</v>
      </c>
      <c r="I54" s="52">
        <v>0</v>
      </c>
      <c r="J54" s="51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1">
        <f t="shared" si="0"/>
        <v>60000</v>
      </c>
    </row>
    <row r="55" spans="1:16" ht="25.5" x14ac:dyDescent="0.2">
      <c r="A55" s="13" t="s">
        <v>106</v>
      </c>
      <c r="B55" s="13" t="s">
        <v>107</v>
      </c>
      <c r="C55" s="14" t="s">
        <v>31</v>
      </c>
      <c r="D55" s="15" t="s">
        <v>108</v>
      </c>
      <c r="E55" s="16">
        <v>60000</v>
      </c>
      <c r="F55" s="17">
        <v>60000</v>
      </c>
      <c r="G55" s="17">
        <v>0</v>
      </c>
      <c r="H55" s="17">
        <v>0</v>
      </c>
      <c r="I55" s="17">
        <v>0</v>
      </c>
      <c r="J55" s="16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6">
        <f t="shared" si="0"/>
        <v>60000</v>
      </c>
    </row>
    <row r="56" spans="1:16" s="53" customFormat="1" ht="30" x14ac:dyDescent="0.25">
      <c r="A56" s="48" t="s">
        <v>109</v>
      </c>
      <c r="B56" s="48" t="s">
        <v>110</v>
      </c>
      <c r="C56" s="49"/>
      <c r="D56" s="50" t="s">
        <v>111</v>
      </c>
      <c r="E56" s="51">
        <v>1685000</v>
      </c>
      <c r="F56" s="52">
        <v>1685000</v>
      </c>
      <c r="G56" s="52">
        <v>1188000</v>
      </c>
      <c r="H56" s="52">
        <v>190000</v>
      </c>
      <c r="I56" s="52">
        <v>0</v>
      </c>
      <c r="J56" s="51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1">
        <f t="shared" si="0"/>
        <v>1685000</v>
      </c>
    </row>
    <row r="57" spans="1:16" ht="38.25" x14ac:dyDescent="0.2">
      <c r="A57" s="13" t="s">
        <v>112</v>
      </c>
      <c r="B57" s="13" t="s">
        <v>113</v>
      </c>
      <c r="C57" s="14" t="s">
        <v>31</v>
      </c>
      <c r="D57" s="15" t="s">
        <v>114</v>
      </c>
      <c r="E57" s="16">
        <v>1685000</v>
      </c>
      <c r="F57" s="17">
        <v>1685000</v>
      </c>
      <c r="G57" s="17">
        <v>1188000</v>
      </c>
      <c r="H57" s="17">
        <v>190000</v>
      </c>
      <c r="I57" s="17">
        <v>0</v>
      </c>
      <c r="J57" s="16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6">
        <f t="shared" si="0"/>
        <v>1685000</v>
      </c>
    </row>
    <row r="58" spans="1:16" s="75" customFormat="1" ht="15" x14ac:dyDescent="0.25">
      <c r="A58" s="60" t="s">
        <v>213</v>
      </c>
      <c r="B58" s="61">
        <v>7300</v>
      </c>
      <c r="C58" s="62" t="s">
        <v>213</v>
      </c>
      <c r="D58" s="50" t="s">
        <v>224</v>
      </c>
      <c r="E58" s="51">
        <f>F58+I58</f>
        <v>0</v>
      </c>
      <c r="F58" s="52">
        <f>F59</f>
        <v>0</v>
      </c>
      <c r="G58" s="52">
        <f t="shared" ref="G58:O58" si="24">G59</f>
        <v>0</v>
      </c>
      <c r="H58" s="52">
        <f t="shared" si="24"/>
        <v>0</v>
      </c>
      <c r="I58" s="52">
        <f t="shared" si="24"/>
        <v>0</v>
      </c>
      <c r="J58" s="52">
        <f t="shared" si="24"/>
        <v>2032000</v>
      </c>
      <c r="K58" s="52">
        <f t="shared" si="24"/>
        <v>0</v>
      </c>
      <c r="L58" s="52">
        <f t="shared" si="24"/>
        <v>0</v>
      </c>
      <c r="M58" s="52">
        <f t="shared" si="24"/>
        <v>0</v>
      </c>
      <c r="N58" s="52">
        <f t="shared" si="24"/>
        <v>2032000</v>
      </c>
      <c r="O58" s="52">
        <f t="shared" si="24"/>
        <v>2032000</v>
      </c>
      <c r="P58" s="16">
        <f t="shared" si="0"/>
        <v>2032000</v>
      </c>
    </row>
    <row r="59" spans="1:16" s="53" customFormat="1" ht="15" x14ac:dyDescent="0.25">
      <c r="A59" s="48" t="s">
        <v>115</v>
      </c>
      <c r="B59" s="48" t="s">
        <v>116</v>
      </c>
      <c r="C59" s="49"/>
      <c r="D59" s="50" t="s">
        <v>117</v>
      </c>
      <c r="E59" s="51">
        <v>0</v>
      </c>
      <c r="F59" s="52">
        <v>0</v>
      </c>
      <c r="G59" s="52">
        <v>0</v>
      </c>
      <c r="H59" s="52">
        <v>0</v>
      </c>
      <c r="I59" s="52">
        <v>0</v>
      </c>
      <c r="J59" s="51">
        <v>2032000</v>
      </c>
      <c r="K59" s="52">
        <v>0</v>
      </c>
      <c r="L59" s="52">
        <v>0</v>
      </c>
      <c r="M59" s="52">
        <v>0</v>
      </c>
      <c r="N59" s="52">
        <v>2032000</v>
      </c>
      <c r="O59" s="52">
        <v>2032000</v>
      </c>
      <c r="P59" s="51">
        <f t="shared" si="0"/>
        <v>2032000</v>
      </c>
    </row>
    <row r="60" spans="1:16" ht="38.25" x14ac:dyDescent="0.2">
      <c r="A60" s="13" t="s">
        <v>118</v>
      </c>
      <c r="B60" s="13" t="s">
        <v>119</v>
      </c>
      <c r="C60" s="14" t="s">
        <v>57</v>
      </c>
      <c r="D60" s="15" t="s">
        <v>120</v>
      </c>
      <c r="E60" s="16">
        <v>0</v>
      </c>
      <c r="F60" s="17">
        <v>0</v>
      </c>
      <c r="G60" s="17">
        <v>0</v>
      </c>
      <c r="H60" s="17">
        <v>0</v>
      </c>
      <c r="I60" s="17">
        <v>0</v>
      </c>
      <c r="J60" s="16">
        <v>2032000</v>
      </c>
      <c r="K60" s="17">
        <v>0</v>
      </c>
      <c r="L60" s="17">
        <v>0</v>
      </c>
      <c r="M60" s="17">
        <v>0</v>
      </c>
      <c r="N60" s="17">
        <v>2032000</v>
      </c>
      <c r="O60" s="17">
        <v>2032000</v>
      </c>
      <c r="P60" s="16">
        <f t="shared" ref="P60:P100" si="25">E60+J60</f>
        <v>2032000</v>
      </c>
    </row>
    <row r="61" spans="1:16" s="29" customFormat="1" ht="30" x14ac:dyDescent="0.25">
      <c r="A61" s="23" t="s">
        <v>121</v>
      </c>
      <c r="B61" s="24"/>
      <c r="C61" s="25"/>
      <c r="D61" s="26" t="s">
        <v>122</v>
      </c>
      <c r="E61" s="27">
        <v>5551700</v>
      </c>
      <c r="F61" s="28">
        <v>5551700</v>
      </c>
      <c r="G61" s="28">
        <v>3544100</v>
      </c>
      <c r="H61" s="28">
        <v>117000</v>
      </c>
      <c r="I61" s="28">
        <v>0</v>
      </c>
      <c r="J61" s="27">
        <v>146000</v>
      </c>
      <c r="K61" s="28">
        <v>146000</v>
      </c>
      <c r="L61" s="28">
        <v>102000</v>
      </c>
      <c r="M61" s="28">
        <v>0</v>
      </c>
      <c r="N61" s="28">
        <v>0</v>
      </c>
      <c r="O61" s="28">
        <v>0</v>
      </c>
      <c r="P61" s="27">
        <f t="shared" si="25"/>
        <v>5697700</v>
      </c>
    </row>
    <row r="62" spans="1:16" ht="30" x14ac:dyDescent="0.2">
      <c r="A62" s="6" t="s">
        <v>123</v>
      </c>
      <c r="B62" s="7"/>
      <c r="C62" s="8"/>
      <c r="D62" s="26" t="s">
        <v>122</v>
      </c>
      <c r="E62" s="10">
        <v>5551700</v>
      </c>
      <c r="F62" s="11">
        <v>5551700</v>
      </c>
      <c r="G62" s="11">
        <v>3544100</v>
      </c>
      <c r="H62" s="11">
        <v>117000</v>
      </c>
      <c r="I62" s="11">
        <v>0</v>
      </c>
      <c r="J62" s="10">
        <v>146000</v>
      </c>
      <c r="K62" s="11">
        <v>146000</v>
      </c>
      <c r="L62" s="11">
        <v>102000</v>
      </c>
      <c r="M62" s="11">
        <v>0</v>
      </c>
      <c r="N62" s="11">
        <v>0</v>
      </c>
      <c r="O62" s="11">
        <v>0</v>
      </c>
      <c r="P62" s="10">
        <f t="shared" si="25"/>
        <v>5697700</v>
      </c>
    </row>
    <row r="63" spans="1:16" s="36" customFormat="1" x14ac:dyDescent="0.2">
      <c r="A63" s="31" t="s">
        <v>213</v>
      </c>
      <c r="B63" s="82" t="s">
        <v>228</v>
      </c>
      <c r="C63" s="32" t="s">
        <v>213</v>
      </c>
      <c r="D63" s="33" t="s">
        <v>214</v>
      </c>
      <c r="E63" s="34">
        <f>F63</f>
        <v>519400</v>
      </c>
      <c r="F63" s="35">
        <f>F64</f>
        <v>519400</v>
      </c>
      <c r="G63" s="35">
        <f t="shared" ref="G63:O63" si="26">G64</f>
        <v>426000</v>
      </c>
      <c r="H63" s="35">
        <f t="shared" si="26"/>
        <v>17000</v>
      </c>
      <c r="I63" s="35">
        <f t="shared" si="26"/>
        <v>0</v>
      </c>
      <c r="J63" s="35">
        <f t="shared" si="26"/>
        <v>0</v>
      </c>
      <c r="K63" s="35">
        <f t="shared" si="26"/>
        <v>0</v>
      </c>
      <c r="L63" s="35">
        <f t="shared" si="26"/>
        <v>0</v>
      </c>
      <c r="M63" s="35">
        <f t="shared" si="26"/>
        <v>0</v>
      </c>
      <c r="N63" s="35">
        <f t="shared" si="26"/>
        <v>0</v>
      </c>
      <c r="O63" s="35">
        <f t="shared" si="26"/>
        <v>0</v>
      </c>
      <c r="P63" s="10">
        <f t="shared" si="25"/>
        <v>519400</v>
      </c>
    </row>
    <row r="64" spans="1:16" s="30" customFormat="1" ht="38.25" x14ac:dyDescent="0.2">
      <c r="A64" s="37" t="s">
        <v>124</v>
      </c>
      <c r="B64" s="37" t="s">
        <v>75</v>
      </c>
      <c r="C64" s="38" t="s">
        <v>19</v>
      </c>
      <c r="D64" s="39" t="s">
        <v>76</v>
      </c>
      <c r="E64" s="40">
        <v>519400</v>
      </c>
      <c r="F64" s="41">
        <v>519400</v>
      </c>
      <c r="G64" s="41">
        <v>426000</v>
      </c>
      <c r="H64" s="41">
        <v>17000</v>
      </c>
      <c r="I64" s="41">
        <v>0</v>
      </c>
      <c r="J64" s="40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0">
        <f t="shared" si="25"/>
        <v>519400</v>
      </c>
    </row>
    <row r="65" spans="1:16" s="72" customFormat="1" x14ac:dyDescent="0.2">
      <c r="A65" s="31" t="s">
        <v>213</v>
      </c>
      <c r="B65" s="42">
        <v>3000</v>
      </c>
      <c r="C65" s="32" t="s">
        <v>213</v>
      </c>
      <c r="D65" s="33" t="s">
        <v>215</v>
      </c>
      <c r="E65" s="71">
        <f>F65</f>
        <v>5032300</v>
      </c>
      <c r="F65" s="71">
        <f>F66+F68+F70+F72+F73+F75+F76</f>
        <v>5032300</v>
      </c>
      <c r="G65" s="71">
        <f t="shared" ref="G65" si="27">G66</f>
        <v>0</v>
      </c>
      <c r="H65" s="71">
        <f t="shared" ref="H65" si="28">H66</f>
        <v>0</v>
      </c>
      <c r="I65" s="71">
        <f t="shared" ref="I65" si="29">I66</f>
        <v>0</v>
      </c>
      <c r="J65" s="71">
        <f t="shared" ref="J65" si="30">J66</f>
        <v>0</v>
      </c>
      <c r="K65" s="71">
        <f t="shared" ref="K65" si="31">K66</f>
        <v>0</v>
      </c>
      <c r="L65" s="71">
        <f t="shared" ref="L65" si="32">L66</f>
        <v>0</v>
      </c>
      <c r="M65" s="71">
        <f t="shared" ref="M65" si="33">M66</f>
        <v>0</v>
      </c>
      <c r="N65" s="71">
        <f t="shared" ref="N65" si="34">N66</f>
        <v>0</v>
      </c>
      <c r="O65" s="71">
        <f t="shared" ref="O65" si="35">O66</f>
        <v>0</v>
      </c>
      <c r="P65" s="71">
        <f t="shared" si="25"/>
        <v>5032300</v>
      </c>
    </row>
    <row r="66" spans="1:16" s="22" customFormat="1" ht="51" x14ac:dyDescent="0.2">
      <c r="A66" s="45" t="s">
        <v>125</v>
      </c>
      <c r="B66" s="45" t="s">
        <v>126</v>
      </c>
      <c r="C66" s="46"/>
      <c r="D66" s="47" t="s">
        <v>127</v>
      </c>
      <c r="E66" s="34">
        <v>330000</v>
      </c>
      <c r="F66" s="35">
        <v>330000</v>
      </c>
      <c r="G66" s="35">
        <v>0</v>
      </c>
      <c r="H66" s="35">
        <v>0</v>
      </c>
      <c r="I66" s="35">
        <v>0</v>
      </c>
      <c r="J66" s="34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4">
        <f t="shared" si="25"/>
        <v>330000</v>
      </c>
    </row>
    <row r="67" spans="1:16" ht="38.25" x14ac:dyDescent="0.2">
      <c r="A67" s="13" t="s">
        <v>128</v>
      </c>
      <c r="B67" s="13" t="s">
        <v>130</v>
      </c>
      <c r="C67" s="14" t="s">
        <v>129</v>
      </c>
      <c r="D67" s="15" t="s">
        <v>131</v>
      </c>
      <c r="E67" s="16">
        <v>330000</v>
      </c>
      <c r="F67" s="17">
        <v>330000</v>
      </c>
      <c r="G67" s="17">
        <v>0</v>
      </c>
      <c r="H67" s="17">
        <v>0</v>
      </c>
      <c r="I67" s="17">
        <v>0</v>
      </c>
      <c r="J67" s="16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6">
        <f t="shared" si="25"/>
        <v>330000</v>
      </c>
    </row>
    <row r="68" spans="1:16" s="22" customFormat="1" ht="51" x14ac:dyDescent="0.2">
      <c r="A68" s="45" t="s">
        <v>132</v>
      </c>
      <c r="B68" s="45" t="s">
        <v>133</v>
      </c>
      <c r="C68" s="46"/>
      <c r="D68" s="47" t="s">
        <v>134</v>
      </c>
      <c r="E68" s="34">
        <v>3079000</v>
      </c>
      <c r="F68" s="35">
        <v>3079000</v>
      </c>
      <c r="G68" s="35">
        <v>2412000</v>
      </c>
      <c r="H68" s="35">
        <v>46000</v>
      </c>
      <c r="I68" s="35">
        <v>0</v>
      </c>
      <c r="J68" s="34">
        <v>146000</v>
      </c>
      <c r="K68" s="35">
        <v>146000</v>
      </c>
      <c r="L68" s="35">
        <v>102000</v>
      </c>
      <c r="M68" s="35">
        <v>0</v>
      </c>
      <c r="N68" s="35">
        <v>0</v>
      </c>
      <c r="O68" s="35">
        <v>0</v>
      </c>
      <c r="P68" s="34">
        <f t="shared" si="25"/>
        <v>3225000</v>
      </c>
    </row>
    <row r="69" spans="1:16" ht="51" x14ac:dyDescent="0.2">
      <c r="A69" s="13" t="s">
        <v>135</v>
      </c>
      <c r="B69" s="13" t="s">
        <v>136</v>
      </c>
      <c r="C69" s="14" t="s">
        <v>83</v>
      </c>
      <c r="D69" s="15" t="s">
        <v>137</v>
      </c>
      <c r="E69" s="16">
        <v>3079000</v>
      </c>
      <c r="F69" s="17">
        <v>3079000</v>
      </c>
      <c r="G69" s="17">
        <v>2412000</v>
      </c>
      <c r="H69" s="17">
        <v>46000</v>
      </c>
      <c r="I69" s="17">
        <v>0</v>
      </c>
      <c r="J69" s="16">
        <v>146000</v>
      </c>
      <c r="K69" s="17">
        <v>146000</v>
      </c>
      <c r="L69" s="17">
        <v>102000</v>
      </c>
      <c r="M69" s="17">
        <v>0</v>
      </c>
      <c r="N69" s="17">
        <v>0</v>
      </c>
      <c r="O69" s="17">
        <v>0</v>
      </c>
      <c r="P69" s="16">
        <f t="shared" si="25"/>
        <v>3225000</v>
      </c>
    </row>
    <row r="70" spans="1:16" s="22" customFormat="1" ht="25.5" x14ac:dyDescent="0.2">
      <c r="A70" s="45" t="s">
        <v>138</v>
      </c>
      <c r="B70" s="45" t="s">
        <v>139</v>
      </c>
      <c r="C70" s="46"/>
      <c r="D70" s="47" t="s">
        <v>140</v>
      </c>
      <c r="E70" s="34">
        <v>647400</v>
      </c>
      <c r="F70" s="35">
        <v>647400</v>
      </c>
      <c r="G70" s="35">
        <v>443000</v>
      </c>
      <c r="H70" s="35">
        <v>38000</v>
      </c>
      <c r="I70" s="35">
        <v>0</v>
      </c>
      <c r="J70" s="34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4">
        <f t="shared" si="25"/>
        <v>647400</v>
      </c>
    </row>
    <row r="71" spans="1:16" ht="25.5" x14ac:dyDescent="0.2">
      <c r="A71" s="13" t="s">
        <v>141</v>
      </c>
      <c r="B71" s="13" t="s">
        <v>142</v>
      </c>
      <c r="C71" s="14" t="s">
        <v>100</v>
      </c>
      <c r="D71" s="15" t="s">
        <v>143</v>
      </c>
      <c r="E71" s="16">
        <v>647400</v>
      </c>
      <c r="F71" s="17">
        <v>647400</v>
      </c>
      <c r="G71" s="17">
        <v>443000</v>
      </c>
      <c r="H71" s="17">
        <v>38000</v>
      </c>
      <c r="I71" s="17">
        <v>0</v>
      </c>
      <c r="J71" s="16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6">
        <f t="shared" si="25"/>
        <v>647400</v>
      </c>
    </row>
    <row r="72" spans="1:16" s="22" customFormat="1" ht="76.5" x14ac:dyDescent="0.2">
      <c r="A72" s="45" t="s">
        <v>144</v>
      </c>
      <c r="B72" s="45" t="s">
        <v>145</v>
      </c>
      <c r="C72" s="57" t="s">
        <v>79</v>
      </c>
      <c r="D72" s="47" t="s">
        <v>146</v>
      </c>
      <c r="E72" s="34">
        <v>190000</v>
      </c>
      <c r="F72" s="35">
        <v>190000</v>
      </c>
      <c r="G72" s="35">
        <v>0</v>
      </c>
      <c r="H72" s="35">
        <v>0</v>
      </c>
      <c r="I72" s="35">
        <v>0</v>
      </c>
      <c r="J72" s="34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4">
        <f t="shared" si="25"/>
        <v>190000</v>
      </c>
    </row>
    <row r="73" spans="1:16" s="22" customFormat="1" ht="76.5" x14ac:dyDescent="0.2">
      <c r="A73" s="45" t="s">
        <v>147</v>
      </c>
      <c r="B73" s="45" t="s">
        <v>149</v>
      </c>
      <c r="C73" s="57" t="s">
        <v>148</v>
      </c>
      <c r="D73" s="47" t="s">
        <v>150</v>
      </c>
      <c r="E73" s="34">
        <v>19000</v>
      </c>
      <c r="F73" s="35">
        <v>19000</v>
      </c>
      <c r="G73" s="35">
        <v>0</v>
      </c>
      <c r="H73" s="35">
        <v>0</v>
      </c>
      <c r="I73" s="35">
        <v>0</v>
      </c>
      <c r="J73" s="34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4">
        <f t="shared" si="25"/>
        <v>19000</v>
      </c>
    </row>
    <row r="74" spans="1:16" s="22" customFormat="1" x14ac:dyDescent="0.2">
      <c r="A74" s="45" t="s">
        <v>151</v>
      </c>
      <c r="B74" s="45" t="s">
        <v>152</v>
      </c>
      <c r="C74" s="46"/>
      <c r="D74" s="47" t="s">
        <v>153</v>
      </c>
      <c r="E74" s="34">
        <v>50000</v>
      </c>
      <c r="F74" s="35">
        <v>50000</v>
      </c>
      <c r="G74" s="35">
        <v>0</v>
      </c>
      <c r="H74" s="35">
        <v>0</v>
      </c>
      <c r="I74" s="35">
        <v>0</v>
      </c>
      <c r="J74" s="34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4">
        <f t="shared" si="25"/>
        <v>50000</v>
      </c>
    </row>
    <row r="75" spans="1:16" ht="38.25" x14ac:dyDescent="0.2">
      <c r="A75" s="13" t="s">
        <v>154</v>
      </c>
      <c r="B75" s="13" t="s">
        <v>156</v>
      </c>
      <c r="C75" s="14" t="s">
        <v>155</v>
      </c>
      <c r="D75" s="15" t="s">
        <v>157</v>
      </c>
      <c r="E75" s="16">
        <v>50000</v>
      </c>
      <c r="F75" s="17">
        <v>50000</v>
      </c>
      <c r="G75" s="17">
        <v>0</v>
      </c>
      <c r="H75" s="17">
        <v>0</v>
      </c>
      <c r="I75" s="17">
        <v>0</v>
      </c>
      <c r="J75" s="16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6">
        <f t="shared" si="25"/>
        <v>50000</v>
      </c>
    </row>
    <row r="76" spans="1:16" x14ac:dyDescent="0.2">
      <c r="A76" s="6" t="s">
        <v>158</v>
      </c>
      <c r="B76" s="6" t="s">
        <v>159</v>
      </c>
      <c r="C76" s="8"/>
      <c r="D76" s="9" t="s">
        <v>160</v>
      </c>
      <c r="E76" s="10">
        <v>716900</v>
      </c>
      <c r="F76" s="11">
        <v>716900</v>
      </c>
      <c r="G76" s="11">
        <v>263100</v>
      </c>
      <c r="H76" s="11">
        <v>16000</v>
      </c>
      <c r="I76" s="11">
        <v>0</v>
      </c>
      <c r="J76" s="10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0">
        <f t="shared" si="25"/>
        <v>716900</v>
      </c>
    </row>
    <row r="77" spans="1:16" ht="38.25" x14ac:dyDescent="0.2">
      <c r="A77" s="13" t="s">
        <v>161</v>
      </c>
      <c r="B77" s="13" t="s">
        <v>162</v>
      </c>
      <c r="C77" s="14" t="s">
        <v>87</v>
      </c>
      <c r="D77" s="15" t="s">
        <v>163</v>
      </c>
      <c r="E77" s="16">
        <v>356900</v>
      </c>
      <c r="F77" s="17">
        <v>356900</v>
      </c>
      <c r="G77" s="17">
        <v>263100</v>
      </c>
      <c r="H77" s="17">
        <v>16000</v>
      </c>
      <c r="I77" s="17">
        <v>0</v>
      </c>
      <c r="J77" s="16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6">
        <f t="shared" si="25"/>
        <v>356900</v>
      </c>
    </row>
    <row r="78" spans="1:16" ht="25.5" x14ac:dyDescent="0.2">
      <c r="A78" s="13" t="s">
        <v>164</v>
      </c>
      <c r="B78" s="13" t="s">
        <v>165</v>
      </c>
      <c r="C78" s="14" t="s">
        <v>87</v>
      </c>
      <c r="D78" s="15" t="s">
        <v>166</v>
      </c>
      <c r="E78" s="16">
        <v>360000</v>
      </c>
      <c r="F78" s="17">
        <v>360000</v>
      </c>
      <c r="G78" s="17">
        <v>0</v>
      </c>
      <c r="H78" s="17">
        <v>0</v>
      </c>
      <c r="I78" s="17">
        <v>0</v>
      </c>
      <c r="J78" s="16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6">
        <f t="shared" si="25"/>
        <v>360000</v>
      </c>
    </row>
    <row r="79" spans="1:16" s="29" customFormat="1" ht="30" x14ac:dyDescent="0.25">
      <c r="A79" s="23" t="s">
        <v>167</v>
      </c>
      <c r="B79" s="24"/>
      <c r="C79" s="25"/>
      <c r="D79" s="26" t="s">
        <v>168</v>
      </c>
      <c r="E79" s="27">
        <v>8318700</v>
      </c>
      <c r="F79" s="28">
        <v>8318700</v>
      </c>
      <c r="G79" s="28">
        <v>6068200</v>
      </c>
      <c r="H79" s="28">
        <v>648600</v>
      </c>
      <c r="I79" s="28">
        <v>0</v>
      </c>
      <c r="J79" s="27">
        <v>282270</v>
      </c>
      <c r="K79" s="28">
        <v>194270</v>
      </c>
      <c r="L79" s="28">
        <v>57000</v>
      </c>
      <c r="M79" s="28">
        <v>20000</v>
      </c>
      <c r="N79" s="28">
        <v>88000</v>
      </c>
      <c r="O79" s="28">
        <v>88000</v>
      </c>
      <c r="P79" s="27">
        <f t="shared" si="25"/>
        <v>8600970</v>
      </c>
    </row>
    <row r="80" spans="1:16" ht="30" x14ac:dyDescent="0.2">
      <c r="A80" s="6" t="s">
        <v>169</v>
      </c>
      <c r="B80" s="7"/>
      <c r="C80" s="8"/>
      <c r="D80" s="26" t="s">
        <v>168</v>
      </c>
      <c r="E80" s="10">
        <v>8318700</v>
      </c>
      <c r="F80" s="11">
        <v>8318700</v>
      </c>
      <c r="G80" s="11">
        <v>6068200</v>
      </c>
      <c r="H80" s="11">
        <v>648600</v>
      </c>
      <c r="I80" s="11">
        <v>0</v>
      </c>
      <c r="J80" s="10">
        <v>282270</v>
      </c>
      <c r="K80" s="11">
        <v>194270</v>
      </c>
      <c r="L80" s="11">
        <v>57000</v>
      </c>
      <c r="M80" s="11">
        <v>20000</v>
      </c>
      <c r="N80" s="11">
        <v>88000</v>
      </c>
      <c r="O80" s="11">
        <v>88000</v>
      </c>
      <c r="P80" s="10">
        <f t="shared" si="25"/>
        <v>8600970</v>
      </c>
    </row>
    <row r="81" spans="1:16" s="36" customFormat="1" x14ac:dyDescent="0.2">
      <c r="A81" s="31" t="s">
        <v>213</v>
      </c>
      <c r="B81" s="82" t="s">
        <v>228</v>
      </c>
      <c r="C81" s="32" t="s">
        <v>213</v>
      </c>
      <c r="D81" s="33" t="s">
        <v>214</v>
      </c>
      <c r="E81" s="34">
        <f>F81</f>
        <v>504600</v>
      </c>
      <c r="F81" s="35">
        <f>F82</f>
        <v>504600</v>
      </c>
      <c r="G81" s="35">
        <f t="shared" ref="G81" si="36">G82</f>
        <v>393000</v>
      </c>
      <c r="H81" s="35">
        <f t="shared" ref="H81" si="37">H82</f>
        <v>8600</v>
      </c>
      <c r="I81" s="35">
        <f t="shared" ref="I81" si="38">I82</f>
        <v>0</v>
      </c>
      <c r="J81" s="35">
        <f t="shared" ref="J81" si="39">J82</f>
        <v>0</v>
      </c>
      <c r="K81" s="35">
        <f t="shared" ref="K81" si="40">K82</f>
        <v>0</v>
      </c>
      <c r="L81" s="35">
        <f t="shared" ref="L81" si="41">L82</f>
        <v>0</v>
      </c>
      <c r="M81" s="35">
        <f t="shared" ref="M81" si="42">M82</f>
        <v>0</v>
      </c>
      <c r="N81" s="35">
        <f t="shared" ref="N81" si="43">N82</f>
        <v>0</v>
      </c>
      <c r="O81" s="35">
        <f t="shared" ref="O81" si="44">O82</f>
        <v>0</v>
      </c>
      <c r="P81" s="10">
        <f t="shared" ref="P81" si="45">E81+J81</f>
        <v>504600</v>
      </c>
    </row>
    <row r="82" spans="1:16" ht="38.25" x14ac:dyDescent="0.2">
      <c r="A82" s="6" t="s">
        <v>170</v>
      </c>
      <c r="B82" s="6" t="s">
        <v>75</v>
      </c>
      <c r="C82" s="12" t="s">
        <v>19</v>
      </c>
      <c r="D82" s="9" t="s">
        <v>76</v>
      </c>
      <c r="E82" s="10">
        <v>504600</v>
      </c>
      <c r="F82" s="11">
        <v>504600</v>
      </c>
      <c r="G82" s="11">
        <v>393000</v>
      </c>
      <c r="H82" s="11">
        <v>8600</v>
      </c>
      <c r="I82" s="11">
        <v>0</v>
      </c>
      <c r="J82" s="10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0">
        <f t="shared" si="25"/>
        <v>504600</v>
      </c>
    </row>
    <row r="83" spans="1:16" s="72" customFormat="1" x14ac:dyDescent="0.2">
      <c r="A83" s="31" t="s">
        <v>213</v>
      </c>
      <c r="B83" s="42">
        <v>1000</v>
      </c>
      <c r="C83" s="32" t="s">
        <v>213</v>
      </c>
      <c r="D83" s="33" t="s">
        <v>217</v>
      </c>
      <c r="E83" s="54">
        <f>F83</f>
        <v>3194100</v>
      </c>
      <c r="F83" s="54">
        <f>F84</f>
        <v>3194100</v>
      </c>
      <c r="G83" s="54">
        <f t="shared" ref="G83:O83" si="46">G84</f>
        <v>2449000</v>
      </c>
      <c r="H83" s="54">
        <f t="shared" si="46"/>
        <v>195000</v>
      </c>
      <c r="I83" s="54">
        <f t="shared" si="46"/>
        <v>0</v>
      </c>
      <c r="J83" s="54">
        <f t="shared" si="46"/>
        <v>140000</v>
      </c>
      <c r="K83" s="54">
        <f t="shared" si="46"/>
        <v>140000</v>
      </c>
      <c r="L83" s="54">
        <f t="shared" si="46"/>
        <v>57000</v>
      </c>
      <c r="M83" s="54">
        <f t="shared" si="46"/>
        <v>20000</v>
      </c>
      <c r="N83" s="54">
        <f t="shared" si="46"/>
        <v>0</v>
      </c>
      <c r="O83" s="54">
        <f t="shared" si="46"/>
        <v>0</v>
      </c>
      <c r="P83" s="54">
        <f t="shared" ref="P83" si="47">P84+P85+P87+P88+P89+P89+P90+P91</f>
        <v>12278440</v>
      </c>
    </row>
    <row r="84" spans="1:16" s="30" customFormat="1" ht="51" x14ac:dyDescent="0.2">
      <c r="A84" s="37" t="s">
        <v>171</v>
      </c>
      <c r="B84" s="37" t="s">
        <v>172</v>
      </c>
      <c r="C84" s="38" t="s">
        <v>86</v>
      </c>
      <c r="D84" s="39" t="s">
        <v>173</v>
      </c>
      <c r="E84" s="40">
        <v>3194100</v>
      </c>
      <c r="F84" s="41">
        <v>3194100</v>
      </c>
      <c r="G84" s="41">
        <v>2449000</v>
      </c>
      <c r="H84" s="41">
        <v>195000</v>
      </c>
      <c r="I84" s="41">
        <v>0</v>
      </c>
      <c r="J84" s="40">
        <v>140000</v>
      </c>
      <c r="K84" s="41">
        <v>140000</v>
      </c>
      <c r="L84" s="41">
        <v>57000</v>
      </c>
      <c r="M84" s="41">
        <v>20000</v>
      </c>
      <c r="N84" s="41">
        <v>0</v>
      </c>
      <c r="O84" s="41">
        <v>0</v>
      </c>
      <c r="P84" s="40">
        <f t="shared" si="25"/>
        <v>3334100</v>
      </c>
    </row>
    <row r="85" spans="1:16" x14ac:dyDescent="0.2">
      <c r="A85" s="31" t="s">
        <v>213</v>
      </c>
      <c r="B85" s="42">
        <v>4000</v>
      </c>
      <c r="C85" s="32" t="s">
        <v>213</v>
      </c>
      <c r="D85" s="33" t="s">
        <v>220</v>
      </c>
      <c r="E85" s="10">
        <f>F85+I85</f>
        <v>4620000</v>
      </c>
      <c r="F85" s="10">
        <f>F86+F87+F88+F89</f>
        <v>4620000</v>
      </c>
      <c r="G85" s="10">
        <f t="shared" ref="G85:O85" si="48">G86+G87+G88+G89+G90+G91+G93</f>
        <v>3965500</v>
      </c>
      <c r="H85" s="10">
        <f t="shared" si="48"/>
        <v>468100</v>
      </c>
      <c r="I85" s="10">
        <f t="shared" si="48"/>
        <v>0</v>
      </c>
      <c r="J85" s="10">
        <f t="shared" si="48"/>
        <v>142270</v>
      </c>
      <c r="K85" s="10">
        <f t="shared" si="48"/>
        <v>54270</v>
      </c>
      <c r="L85" s="10">
        <f t="shared" si="48"/>
        <v>0</v>
      </c>
      <c r="M85" s="10">
        <f t="shared" si="48"/>
        <v>0</v>
      </c>
      <c r="N85" s="10">
        <f t="shared" si="48"/>
        <v>88000</v>
      </c>
      <c r="O85" s="10">
        <f t="shared" si="48"/>
        <v>88000</v>
      </c>
      <c r="P85" s="10">
        <f t="shared" ref="P85" si="49">P86+P87+P88+P89+P90</f>
        <v>5007670</v>
      </c>
    </row>
    <row r="86" spans="1:16" s="30" customFormat="1" x14ac:dyDescent="0.2">
      <c r="A86" s="37" t="s">
        <v>174</v>
      </c>
      <c r="B86" s="37" t="s">
        <v>176</v>
      </c>
      <c r="C86" s="38" t="s">
        <v>175</v>
      </c>
      <c r="D86" s="39" t="s">
        <v>177</v>
      </c>
      <c r="E86" s="40">
        <v>1345000</v>
      </c>
      <c r="F86" s="41">
        <v>1345000</v>
      </c>
      <c r="G86" s="41">
        <v>911000</v>
      </c>
      <c r="H86" s="41">
        <v>165000</v>
      </c>
      <c r="I86" s="41">
        <v>0</v>
      </c>
      <c r="J86" s="40">
        <v>91400</v>
      </c>
      <c r="K86" s="41">
        <v>3400</v>
      </c>
      <c r="L86" s="41">
        <v>0</v>
      </c>
      <c r="M86" s="41">
        <v>0</v>
      </c>
      <c r="N86" s="41">
        <v>88000</v>
      </c>
      <c r="O86" s="41">
        <v>88000</v>
      </c>
      <c r="P86" s="40">
        <f t="shared" si="25"/>
        <v>1436400</v>
      </c>
    </row>
    <row r="87" spans="1:16" s="30" customFormat="1" x14ac:dyDescent="0.2">
      <c r="A87" s="37" t="s">
        <v>178</v>
      </c>
      <c r="B87" s="37" t="s">
        <v>179</v>
      </c>
      <c r="C87" s="38" t="s">
        <v>175</v>
      </c>
      <c r="D87" s="39" t="s">
        <v>180</v>
      </c>
      <c r="E87" s="40">
        <v>89000</v>
      </c>
      <c r="F87" s="41">
        <v>89000</v>
      </c>
      <c r="G87" s="41">
        <v>74800</v>
      </c>
      <c r="H87" s="41">
        <v>0</v>
      </c>
      <c r="I87" s="41">
        <v>0</v>
      </c>
      <c r="J87" s="40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0">
        <f t="shared" si="25"/>
        <v>89000</v>
      </c>
    </row>
    <row r="88" spans="1:16" s="30" customFormat="1" ht="38.25" x14ac:dyDescent="0.2">
      <c r="A88" s="37" t="s">
        <v>181</v>
      </c>
      <c r="B88" s="37" t="s">
        <v>183</v>
      </c>
      <c r="C88" s="38" t="s">
        <v>182</v>
      </c>
      <c r="D88" s="39" t="s">
        <v>184</v>
      </c>
      <c r="E88" s="40">
        <v>2880600</v>
      </c>
      <c r="F88" s="41">
        <v>2880600</v>
      </c>
      <c r="G88" s="41">
        <v>2059000</v>
      </c>
      <c r="H88" s="41">
        <v>280000</v>
      </c>
      <c r="I88" s="41">
        <v>0</v>
      </c>
      <c r="J88" s="40">
        <v>50870</v>
      </c>
      <c r="K88" s="41">
        <v>50870</v>
      </c>
      <c r="L88" s="41">
        <v>0</v>
      </c>
      <c r="M88" s="41">
        <v>0</v>
      </c>
      <c r="N88" s="41">
        <v>0</v>
      </c>
      <c r="O88" s="41">
        <v>0</v>
      </c>
      <c r="P88" s="40">
        <f t="shared" si="25"/>
        <v>2931470</v>
      </c>
    </row>
    <row r="89" spans="1:16" s="22" customFormat="1" ht="25.5" x14ac:dyDescent="0.2">
      <c r="A89" s="45" t="s">
        <v>185</v>
      </c>
      <c r="B89" s="45" t="s">
        <v>186</v>
      </c>
      <c r="C89" s="46"/>
      <c r="D89" s="47" t="s">
        <v>187</v>
      </c>
      <c r="E89" s="34">
        <v>305400</v>
      </c>
      <c r="F89" s="35">
        <v>305400</v>
      </c>
      <c r="G89" s="35">
        <v>181400</v>
      </c>
      <c r="H89" s="35">
        <v>0</v>
      </c>
      <c r="I89" s="35">
        <v>0</v>
      </c>
      <c r="J89" s="34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4">
        <f t="shared" si="25"/>
        <v>305400</v>
      </c>
    </row>
    <row r="90" spans="1:16" ht="25.5" x14ac:dyDescent="0.2">
      <c r="A90" s="13" t="s">
        <v>188</v>
      </c>
      <c r="B90" s="13" t="s">
        <v>190</v>
      </c>
      <c r="C90" s="14" t="s">
        <v>189</v>
      </c>
      <c r="D90" s="15" t="s">
        <v>191</v>
      </c>
      <c r="E90" s="16">
        <v>245400</v>
      </c>
      <c r="F90" s="17">
        <v>245400</v>
      </c>
      <c r="G90" s="17">
        <v>181400</v>
      </c>
      <c r="H90" s="17">
        <v>0</v>
      </c>
      <c r="I90" s="17">
        <v>0</v>
      </c>
      <c r="J90" s="16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6">
        <f t="shared" si="25"/>
        <v>245400</v>
      </c>
    </row>
    <row r="91" spans="1:16" x14ac:dyDescent="0.2">
      <c r="A91" s="13" t="s">
        <v>192</v>
      </c>
      <c r="B91" s="13" t="s">
        <v>193</v>
      </c>
      <c r="C91" s="14" t="s">
        <v>189</v>
      </c>
      <c r="D91" s="15" t="s">
        <v>194</v>
      </c>
      <c r="E91" s="16">
        <v>60000</v>
      </c>
      <c r="F91" s="17">
        <v>60000</v>
      </c>
      <c r="G91" s="17">
        <v>0</v>
      </c>
      <c r="H91" s="17">
        <v>0</v>
      </c>
      <c r="I91" s="17">
        <v>0</v>
      </c>
      <c r="J91" s="16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6">
        <f t="shared" si="25"/>
        <v>60000</v>
      </c>
    </row>
    <row r="92" spans="1:16" s="29" customFormat="1" ht="15" x14ac:dyDescent="0.25">
      <c r="A92" s="23" t="s">
        <v>195</v>
      </c>
      <c r="B92" s="24"/>
      <c r="C92" s="25"/>
      <c r="D92" s="26" t="s">
        <v>196</v>
      </c>
      <c r="E92" s="27">
        <v>16946200</v>
      </c>
      <c r="F92" s="28">
        <v>16728200</v>
      </c>
      <c r="G92" s="28">
        <v>557900</v>
      </c>
      <c r="H92" s="28">
        <v>23100</v>
      </c>
      <c r="I92" s="28">
        <v>0</v>
      </c>
      <c r="J92" s="27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7">
        <f t="shared" si="25"/>
        <v>16946200</v>
      </c>
    </row>
    <row r="93" spans="1:16" s="29" customFormat="1" ht="15" x14ac:dyDescent="0.25">
      <c r="A93" s="23" t="s">
        <v>197</v>
      </c>
      <c r="B93" s="24"/>
      <c r="C93" s="25"/>
      <c r="D93" s="26" t="s">
        <v>196</v>
      </c>
      <c r="E93" s="27">
        <v>16946200</v>
      </c>
      <c r="F93" s="28">
        <v>16728200</v>
      </c>
      <c r="G93" s="28">
        <v>557900</v>
      </c>
      <c r="H93" s="28">
        <v>23100</v>
      </c>
      <c r="I93" s="28">
        <v>0</v>
      </c>
      <c r="J93" s="27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7">
        <f t="shared" si="25"/>
        <v>16946200</v>
      </c>
    </row>
    <row r="94" spans="1:16" s="36" customFormat="1" x14ac:dyDescent="0.2">
      <c r="A94" s="31" t="s">
        <v>213</v>
      </c>
      <c r="B94" s="82" t="s">
        <v>228</v>
      </c>
      <c r="C94" s="32" t="s">
        <v>213</v>
      </c>
      <c r="D94" s="33" t="s">
        <v>214</v>
      </c>
      <c r="E94" s="34">
        <f>F94</f>
        <v>728700</v>
      </c>
      <c r="F94" s="35">
        <f>F95</f>
        <v>728700</v>
      </c>
      <c r="G94" s="35">
        <f t="shared" ref="G94" si="50">G95</f>
        <v>557900</v>
      </c>
      <c r="H94" s="35">
        <f t="shared" ref="H94" si="51">H95</f>
        <v>23100</v>
      </c>
      <c r="I94" s="35">
        <f t="shared" ref="I94" si="52">I95</f>
        <v>0</v>
      </c>
      <c r="J94" s="35">
        <f t="shared" ref="J94" si="53">J95</f>
        <v>0</v>
      </c>
      <c r="K94" s="35">
        <f t="shared" ref="K94" si="54">K95</f>
        <v>0</v>
      </c>
      <c r="L94" s="35">
        <f t="shared" ref="L94" si="55">L95</f>
        <v>0</v>
      </c>
      <c r="M94" s="35">
        <f t="shared" ref="M94" si="56">M95</f>
        <v>0</v>
      </c>
      <c r="N94" s="35">
        <f t="shared" ref="N94" si="57">N95</f>
        <v>0</v>
      </c>
      <c r="O94" s="35">
        <f t="shared" ref="O94" si="58">O95</f>
        <v>0</v>
      </c>
      <c r="P94" s="10">
        <f t="shared" si="25"/>
        <v>728700</v>
      </c>
    </row>
    <row r="95" spans="1:16" s="30" customFormat="1" ht="38.25" x14ac:dyDescent="0.2">
      <c r="A95" s="37" t="s">
        <v>198</v>
      </c>
      <c r="B95" s="37" t="s">
        <v>75</v>
      </c>
      <c r="C95" s="38" t="s">
        <v>19</v>
      </c>
      <c r="D95" s="39" t="s">
        <v>76</v>
      </c>
      <c r="E95" s="40">
        <v>728700</v>
      </c>
      <c r="F95" s="41">
        <v>728700</v>
      </c>
      <c r="G95" s="41">
        <v>557900</v>
      </c>
      <c r="H95" s="41">
        <v>23100</v>
      </c>
      <c r="I95" s="41">
        <v>0</v>
      </c>
      <c r="J95" s="40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0">
        <f t="shared" si="25"/>
        <v>728700</v>
      </c>
    </row>
    <row r="96" spans="1:16" s="53" customFormat="1" ht="45" x14ac:dyDescent="0.25">
      <c r="A96" s="48">
        <v>3700000</v>
      </c>
      <c r="B96" s="73"/>
      <c r="C96" s="49"/>
      <c r="D96" s="50" t="s">
        <v>221</v>
      </c>
      <c r="E96" s="51">
        <f>F96+I96</f>
        <v>15999500</v>
      </c>
      <c r="F96" s="52">
        <f>F97+F98+F99</f>
        <v>15999500</v>
      </c>
      <c r="G96" s="52">
        <v>0</v>
      </c>
      <c r="H96" s="52">
        <v>0</v>
      </c>
      <c r="I96" s="52"/>
      <c r="J96" s="51">
        <v>0</v>
      </c>
      <c r="K96" s="52">
        <v>0</v>
      </c>
      <c r="L96" s="52">
        <v>0</v>
      </c>
      <c r="M96" s="52">
        <v>0</v>
      </c>
      <c r="N96" s="52">
        <v>0</v>
      </c>
      <c r="O96" s="52">
        <v>0</v>
      </c>
      <c r="P96" s="51">
        <f t="shared" si="25"/>
        <v>15999500</v>
      </c>
    </row>
    <row r="97" spans="1:16" s="30" customFormat="1" x14ac:dyDescent="0.2">
      <c r="A97" s="37" t="s">
        <v>199</v>
      </c>
      <c r="B97" s="37" t="s">
        <v>200</v>
      </c>
      <c r="C97" s="38" t="s">
        <v>23</v>
      </c>
      <c r="D97" s="39" t="s">
        <v>201</v>
      </c>
      <c r="E97" s="40">
        <v>218000</v>
      </c>
      <c r="F97" s="41">
        <v>0</v>
      </c>
      <c r="G97" s="41">
        <v>0</v>
      </c>
      <c r="H97" s="41">
        <v>0</v>
      </c>
      <c r="I97" s="41">
        <v>0</v>
      </c>
      <c r="J97" s="40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0">
        <f t="shared" si="25"/>
        <v>218000</v>
      </c>
    </row>
    <row r="98" spans="1:16" s="30" customFormat="1" ht="38.25" x14ac:dyDescent="0.2">
      <c r="A98" s="37" t="s">
        <v>202</v>
      </c>
      <c r="B98" s="37" t="s">
        <v>203</v>
      </c>
      <c r="C98" s="38" t="s">
        <v>24</v>
      </c>
      <c r="D98" s="39" t="s">
        <v>204</v>
      </c>
      <c r="E98" s="40">
        <v>15249500</v>
      </c>
      <c r="F98" s="41">
        <v>15249500</v>
      </c>
      <c r="G98" s="41">
        <v>0</v>
      </c>
      <c r="H98" s="41">
        <v>0</v>
      </c>
      <c r="I98" s="41">
        <v>0</v>
      </c>
      <c r="J98" s="40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0">
        <f t="shared" si="25"/>
        <v>15249500</v>
      </c>
    </row>
    <row r="99" spans="1:16" s="30" customFormat="1" x14ac:dyDescent="0.2">
      <c r="A99" s="37" t="s">
        <v>205</v>
      </c>
      <c r="B99" s="37" t="s">
        <v>206</v>
      </c>
      <c r="C99" s="38" t="s">
        <v>24</v>
      </c>
      <c r="D99" s="39" t="s">
        <v>207</v>
      </c>
      <c r="E99" s="40">
        <v>750000</v>
      </c>
      <c r="F99" s="41">
        <v>750000</v>
      </c>
      <c r="G99" s="41">
        <v>0</v>
      </c>
      <c r="H99" s="41">
        <v>0</v>
      </c>
      <c r="I99" s="41">
        <v>0</v>
      </c>
      <c r="J99" s="40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0">
        <f t="shared" si="25"/>
        <v>750000</v>
      </c>
    </row>
    <row r="100" spans="1:16" x14ac:dyDescent="0.2">
      <c r="A100" s="18"/>
      <c r="B100" s="19" t="s">
        <v>208</v>
      </c>
      <c r="C100" s="20"/>
      <c r="D100" s="21" t="s">
        <v>7</v>
      </c>
      <c r="E100" s="10">
        <v>108253700</v>
      </c>
      <c r="F100" s="10">
        <v>105035700</v>
      </c>
      <c r="G100" s="10">
        <v>62132100</v>
      </c>
      <c r="H100" s="10">
        <v>5892600</v>
      </c>
      <c r="I100" s="10">
        <v>3000000</v>
      </c>
      <c r="J100" s="10">
        <v>8705315</v>
      </c>
      <c r="K100" s="10">
        <v>1460315</v>
      </c>
      <c r="L100" s="10">
        <v>159000</v>
      </c>
      <c r="M100" s="10">
        <v>20000</v>
      </c>
      <c r="N100" s="10">
        <v>7245000</v>
      </c>
      <c r="O100" s="10">
        <v>7245000</v>
      </c>
      <c r="P100" s="10">
        <f t="shared" si="25"/>
        <v>116959015</v>
      </c>
    </row>
    <row r="101" spans="1:16" x14ac:dyDescent="0.2"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3" spans="1:16" x14ac:dyDescent="0.2">
      <c r="B103" s="2"/>
      <c r="I103" s="2"/>
    </row>
    <row r="104" spans="1:16" ht="15.75" x14ac:dyDescent="0.25">
      <c r="B104" s="90" t="s">
        <v>229</v>
      </c>
      <c r="C104" s="90"/>
      <c r="D104" s="90"/>
      <c r="H104" s="90" t="s">
        <v>230</v>
      </c>
      <c r="I104" s="90"/>
    </row>
    <row r="106" spans="1:16" x14ac:dyDescent="0.2">
      <c r="A106" s="3"/>
    </row>
    <row r="107" spans="1:16" x14ac:dyDescent="0.2">
      <c r="A107" s="3"/>
    </row>
    <row r="108" spans="1:16" x14ac:dyDescent="0.2">
      <c r="A108" s="3"/>
    </row>
    <row r="109" spans="1:16" x14ac:dyDescent="0.2">
      <c r="A109" s="3"/>
    </row>
  </sheetData>
  <mergeCells count="24">
    <mergeCell ref="B104:D104"/>
    <mergeCell ref="H104:I104"/>
    <mergeCell ref="N9:N11"/>
    <mergeCell ref="J9:J11"/>
    <mergeCell ref="K9:K11"/>
    <mergeCell ref="L9:M9"/>
    <mergeCell ref="L10:L11"/>
    <mergeCell ref="M10:M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</mergeCells>
  <pageMargins left="0.196850393700787" right="0.196850393700787" top="0.39370078740157499" bottom="0.196850393700787" header="0" footer="0"/>
  <pageSetup paperSize="9" scale="70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</dc:creator>
  <cp:lastModifiedBy>sekretar</cp:lastModifiedBy>
  <cp:lastPrinted>2018-01-15T06:23:37Z</cp:lastPrinted>
  <dcterms:created xsi:type="dcterms:W3CDTF">2018-01-08T12:51:21Z</dcterms:created>
  <dcterms:modified xsi:type="dcterms:W3CDTF">2018-01-15T06:24:28Z</dcterms:modified>
</cp:coreProperties>
</file>