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F95" i="1"/>
  <c r="F97" i="1" s="1"/>
  <c r="D95" i="1"/>
  <c r="D97" i="1" s="1"/>
  <c r="C95" i="1"/>
  <c r="C97" i="1" s="1"/>
  <c r="L96" i="1"/>
  <c r="K96" i="1"/>
  <c r="L90" i="1"/>
  <c r="K90" i="1"/>
  <c r="D89" i="1"/>
  <c r="E89" i="1"/>
  <c r="F89" i="1"/>
  <c r="L89" i="1" s="1"/>
  <c r="C89" i="1"/>
  <c r="D83" i="1"/>
  <c r="E83" i="1"/>
  <c r="F83" i="1"/>
  <c r="C83" i="1"/>
  <c r="K87" i="1"/>
  <c r="L87" i="1"/>
  <c r="L83" i="1"/>
  <c r="K88" i="1"/>
  <c r="L88" i="1"/>
  <c r="K85" i="1"/>
  <c r="L85" i="1"/>
  <c r="K86" i="1"/>
  <c r="L86" i="1"/>
  <c r="L84" i="1"/>
  <c r="K84" i="1"/>
  <c r="D79" i="1"/>
  <c r="E79" i="1"/>
  <c r="F79" i="1"/>
  <c r="C79" i="1"/>
  <c r="L82" i="1"/>
  <c r="K82" i="1"/>
  <c r="K81" i="1"/>
  <c r="L80" i="1"/>
  <c r="K80" i="1"/>
  <c r="D74" i="1"/>
  <c r="E74" i="1"/>
  <c r="F74" i="1"/>
  <c r="L74" i="1" s="1"/>
  <c r="C74" i="1"/>
  <c r="L78" i="1"/>
  <c r="K78" i="1"/>
  <c r="L77" i="1"/>
  <c r="K77" i="1"/>
  <c r="K76" i="1"/>
  <c r="D66" i="1"/>
  <c r="E66" i="1"/>
  <c r="F66" i="1"/>
  <c r="L66" i="1" s="1"/>
  <c r="C66" i="1"/>
  <c r="K73" i="1"/>
  <c r="K70" i="1"/>
  <c r="L70" i="1"/>
  <c r="K69" i="1"/>
  <c r="L69" i="1"/>
  <c r="K68" i="1"/>
  <c r="L68" i="1"/>
  <c r="L97" i="1" l="1"/>
  <c r="K97" i="1"/>
  <c r="L95" i="1"/>
  <c r="K95" i="1"/>
  <c r="K79" i="1"/>
  <c r="K89" i="1"/>
  <c r="L79" i="1"/>
  <c r="K83" i="1"/>
  <c r="K74" i="1"/>
  <c r="K66" i="1"/>
  <c r="L67" i="1"/>
  <c r="K67" i="1"/>
  <c r="E61" i="1"/>
  <c r="F61" i="1"/>
  <c r="D61" i="1"/>
  <c r="D92" i="1" s="1"/>
  <c r="C61" i="1"/>
  <c r="L65" i="1"/>
  <c r="K65" i="1"/>
  <c r="L64" i="1"/>
  <c r="K64" i="1"/>
  <c r="L63" i="1"/>
  <c r="K63" i="1"/>
  <c r="L62" i="1"/>
  <c r="K62" i="1"/>
  <c r="E91" i="1" l="1"/>
  <c r="E92" i="1"/>
  <c r="C91" i="1"/>
  <c r="C92" i="1"/>
  <c r="F91" i="1"/>
  <c r="F92" i="1"/>
  <c r="L61" i="1"/>
  <c r="D91" i="1"/>
  <c r="K61" i="1"/>
  <c r="D59" i="1"/>
  <c r="D93" i="1" s="1"/>
  <c r="E59" i="1"/>
  <c r="E93" i="1" s="1"/>
  <c r="F59" i="1"/>
  <c r="C59" i="1"/>
  <c r="C9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8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L59" i="1" l="1"/>
  <c r="F93" i="1"/>
  <c r="K92" i="1"/>
  <c r="L92" i="1"/>
  <c r="K91" i="1"/>
  <c r="L91" i="1"/>
  <c r="K59" i="1"/>
  <c r="K93" i="1" l="1"/>
  <c r="L93" i="1"/>
</calcChain>
</file>

<file path=xl/sharedStrings.xml><?xml version="1.0" encoding="utf-8"?>
<sst xmlns="http://schemas.openxmlformats.org/spreadsheetml/2006/main" count="204" uniqueCount="156">
  <si>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</si>
  <si>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</si>
  <si>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</si>
  <si>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</si>
  <si>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</si>
  <si>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</si>
  <si>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</si>
  <si>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</si>
  <si>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</si>
  <si>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</si>
  <si>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</si>
  <si>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</si>
  <si>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</si>
  <si>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</si>
  <si>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</si>
  <si>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</si>
  <si>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</si>
  <si>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</si>
  <si>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</si>
  <si>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</si>
  <si>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</si>
  <si>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</si>
  <si>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</si>
  <si>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</si>
  <si>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</si>
  <si>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</si>
  <si>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</si>
  <si>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</si>
  <si>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</si>
  <si>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</si>
  <si>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</si>
  <si>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</si>
  <si>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</si>
  <si>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</si>
  <si>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</si>
  <si>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</si>
  <si>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</si>
  <si>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</si>
  <si>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</si>
  <si>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</si>
  <si>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</si>
  <si>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</si>
  <si>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</si>
  <si>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</si>
  <si>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</si>
  <si>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</si>
  <si>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</si>
  <si>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</si>
  <si>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</si>
  <si>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</si>
  <si>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</si>
  <si>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</si>
  <si>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</si>
  <si>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</si>
  <si>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</si>
  <si>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</si>
  <si>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</si>
  <si>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</si>
  <si>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</si>
  <si>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</si>
  <si>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</si>
  <si>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</si>
  <si>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</si>
  <si>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</si>
  <si>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</si>
  <si>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</si>
  <si>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</si>
  <si>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</si>
  <si>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</si>
  <si>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</si>
  <si>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</si>
  <si>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</si>
  <si>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</si>
  <si>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</si>
  <si>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</si>
  <si>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</si>
  <si>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</si>
  <si>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</si>
  <si>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</si>
  <si>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</si>
  <si>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</si>
  <si>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</si>
  <si>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</si>
  <si>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</si>
  <si>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</si>
  <si>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</si>
  <si>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</si>
  <si>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</si>
  <si>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</si>
  <si>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</si>
  <si>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</si>
  <si>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</si>
  <si>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</si>
  <si>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</si>
  <si>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</si>
  <si>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</si>
  <si>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</si>
  <si>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</si>
  <si>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</si>
  <si>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</si>
  <si>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</si>
  <si>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</si>
  <si>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</si>
  <si>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</si>
  <si>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</si>
  <si>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</si>
  <si>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</si>
  <si>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2</t>
  </si>
  <si>
    <t>до рішення ___ сесії  міської ради від          2018 року "Про звіт про виконання міського бюджету за I квартал 2018 року"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</si>
  <si>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</si>
  <si>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</si>
  <si>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</si>
  <si>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</si>
  <si>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</si>
  <si>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</si>
  <si>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Разом по загальному фонду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</si>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</sst>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4" fillId="5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4" fillId="5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0" fillId="0" borderId="0" xfId="0" applyAlignment="1"/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>
      <selection activeCell="P105" sqref="P105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68" t="s">
        <v>107</v>
      </c>
      <c r="L1" s="68"/>
    </row>
    <row r="2" spans="1:12" ht="28.5" customHeight="1" x14ac:dyDescent="0.3">
      <c r="A2" s="3"/>
      <c r="B2" s="2"/>
      <c r="C2" s="2"/>
      <c r="D2" s="2"/>
      <c r="E2" s="2"/>
      <c r="F2" s="69" t="s">
        <v>108</v>
      </c>
      <c r="G2" s="69"/>
      <c r="H2" s="69"/>
      <c r="I2" s="69"/>
      <c r="J2" s="69"/>
      <c r="K2" s="69"/>
      <c r="L2" s="69"/>
    </row>
    <row r="3" spans="1:12" x14ac:dyDescent="0.2">
      <c r="A3" s="2"/>
      <c r="B3" s="2"/>
      <c r="C3" s="2"/>
      <c r="D3" s="2"/>
      <c r="E3" s="2"/>
      <c r="F3" s="69"/>
      <c r="G3" s="69"/>
      <c r="H3" s="69"/>
      <c r="I3" s="69"/>
      <c r="J3" s="69"/>
      <c r="K3" s="69"/>
      <c r="L3" s="69"/>
    </row>
    <row r="4" spans="1:12" x14ac:dyDescent="0.2">
      <c r="J4" s="1" t="s">
        <v>0</v>
      </c>
    </row>
    <row r="5" spans="1:12" s="2" customFormat="1" ht="51" x14ac:dyDescent="0.2">
      <c r="A5" s="4" t="s">
        <v>1</v>
      </c>
      <c r="B5" s="4" t="s">
        <v>109</v>
      </c>
      <c r="C5" s="4" t="s">
        <v>2</v>
      </c>
      <c r="D5" s="4" t="s">
        <v>3</v>
      </c>
      <c r="E5" s="4" t="s">
        <v>4</v>
      </c>
      <c r="F5" s="4" t="s">
        <v>112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113</v>
      </c>
      <c r="L5" s="4" t="s">
        <v>114</v>
      </c>
    </row>
    <row r="6" spans="1:12" s="2" customFormat="1" ht="22.5" customHeight="1" x14ac:dyDescent="0.2">
      <c r="A6" s="5"/>
      <c r="B6" s="5" t="s">
        <v>111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110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">
        <v>11895100</v>
      </c>
      <c r="D8" s="8">
        <v>3317879</v>
      </c>
      <c r="E8" s="8">
        <v>0</v>
      </c>
      <c r="F8" s="57">
        <v>2542816.1399999992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21.377005153382477</v>
      </c>
      <c r="L8" s="8">
        <f>(F8/D8)*100</f>
        <v>76.639809348080476</v>
      </c>
    </row>
    <row r="9" spans="1:12" ht="51" x14ac:dyDescent="0.2">
      <c r="A9" s="9" t="s">
        <v>11</v>
      </c>
      <c r="B9" s="10" t="s">
        <v>12</v>
      </c>
      <c r="C9" s="11">
        <v>9098000</v>
      </c>
      <c r="D9" s="11">
        <v>2549194</v>
      </c>
      <c r="E9" s="11">
        <v>0</v>
      </c>
      <c r="F9" s="58">
        <v>2010187.4899999995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61" si="0">(F9/C9)*100</f>
        <v>22.094828423829409</v>
      </c>
      <c r="L9" s="22">
        <f t="shared" ref="L9:L61" si="1">(F9/D9)*100</f>
        <v>78.855806580432855</v>
      </c>
    </row>
    <row r="10" spans="1:12" ht="15.75" customHeight="1" x14ac:dyDescent="0.2">
      <c r="A10" s="9" t="s">
        <v>13</v>
      </c>
      <c r="B10" s="10" t="s">
        <v>14</v>
      </c>
      <c r="C10" s="11">
        <v>215000</v>
      </c>
      <c r="D10" s="11">
        <v>151000</v>
      </c>
      <c r="E10" s="11">
        <v>0</v>
      </c>
      <c r="F10" s="58">
        <v>20826.77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0"/>
        <v>9.6868697674418609</v>
      </c>
      <c r="L10" s="22">
        <f t="shared" si="1"/>
        <v>13.792562913907286</v>
      </c>
    </row>
    <row r="11" spans="1:12" ht="25.5" x14ac:dyDescent="0.2">
      <c r="A11" s="9" t="s">
        <v>15</v>
      </c>
      <c r="B11" s="10" t="s">
        <v>16</v>
      </c>
      <c r="C11" s="11">
        <v>609400</v>
      </c>
      <c r="D11" s="11">
        <v>153234</v>
      </c>
      <c r="E11" s="11">
        <v>0</v>
      </c>
      <c r="F11" s="58">
        <v>124002.43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0"/>
        <v>20.348281916639316</v>
      </c>
      <c r="L11" s="22">
        <f t="shared" si="1"/>
        <v>80.923574402547743</v>
      </c>
    </row>
    <row r="12" spans="1:12" ht="25.5" x14ac:dyDescent="0.2">
      <c r="A12" s="9" t="s">
        <v>17</v>
      </c>
      <c r="B12" s="10" t="s">
        <v>16</v>
      </c>
      <c r="C12" s="11">
        <v>519400</v>
      </c>
      <c r="D12" s="11">
        <v>142730</v>
      </c>
      <c r="E12" s="11">
        <v>0</v>
      </c>
      <c r="F12" s="58">
        <v>104357.48</v>
      </c>
      <c r="G12" s="11">
        <v>0</v>
      </c>
      <c r="H12" s="11">
        <v>0</v>
      </c>
      <c r="I12" s="11" t="e">
        <f>D12-#REF!</f>
        <v>#REF!</v>
      </c>
      <c r="J12" s="11" t="e">
        <f>C12-#REF!</f>
        <v>#REF!</v>
      </c>
      <c r="K12" s="22">
        <f t="shared" si="0"/>
        <v>20.0919291490181</v>
      </c>
      <c r="L12" s="22">
        <f t="shared" si="1"/>
        <v>73.115308624675961</v>
      </c>
    </row>
    <row r="13" spans="1:12" ht="25.5" x14ac:dyDescent="0.2">
      <c r="A13" s="9" t="s">
        <v>18</v>
      </c>
      <c r="B13" s="10" t="s">
        <v>16</v>
      </c>
      <c r="C13" s="11">
        <v>504600</v>
      </c>
      <c r="D13" s="11">
        <v>125810</v>
      </c>
      <c r="E13" s="11">
        <v>0</v>
      </c>
      <c r="F13" s="58">
        <v>97312.79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0"/>
        <v>19.285134760206102</v>
      </c>
      <c r="L13" s="22">
        <f t="shared" si="1"/>
        <v>77.349010412526823</v>
      </c>
    </row>
    <row r="14" spans="1:12" ht="25.5" x14ac:dyDescent="0.2">
      <c r="A14" s="9" t="s">
        <v>19</v>
      </c>
      <c r="B14" s="10" t="s">
        <v>16</v>
      </c>
      <c r="C14" s="11">
        <v>948700</v>
      </c>
      <c r="D14" s="11">
        <v>195911</v>
      </c>
      <c r="E14" s="11">
        <v>0</v>
      </c>
      <c r="F14" s="58">
        <v>186129.18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0"/>
        <v>19.619392853378308</v>
      </c>
      <c r="L14" s="22">
        <f t="shared" si="1"/>
        <v>95.007008284374024</v>
      </c>
    </row>
    <row r="15" spans="1:12" ht="21.75" customHeight="1" x14ac:dyDescent="0.2">
      <c r="A15" s="6" t="s">
        <v>20</v>
      </c>
      <c r="B15" s="7" t="s">
        <v>21</v>
      </c>
      <c r="C15" s="8">
        <v>63245268</v>
      </c>
      <c r="D15" s="8">
        <v>19414813</v>
      </c>
      <c r="E15" s="8">
        <v>0</v>
      </c>
      <c r="F15" s="57">
        <v>16130478.119999999</v>
      </c>
      <c r="G15" s="8">
        <v>1953584.2600000002</v>
      </c>
      <c r="H15" s="8">
        <v>2216649.7000000002</v>
      </c>
      <c r="I15" s="8" t="e">
        <f>D15-#REF!</f>
        <v>#REF!</v>
      </c>
      <c r="J15" s="8" t="e">
        <f>C15-#REF!</f>
        <v>#REF!</v>
      </c>
      <c r="K15" s="8">
        <f t="shared" si="0"/>
        <v>25.504640315541078</v>
      </c>
      <c r="L15" s="8">
        <f t="shared" si="1"/>
        <v>83.083355580092359</v>
      </c>
    </row>
    <row r="16" spans="1:12" x14ac:dyDescent="0.2">
      <c r="A16" s="9" t="s">
        <v>22</v>
      </c>
      <c r="B16" s="10" t="s">
        <v>23</v>
      </c>
      <c r="C16" s="11">
        <v>8439230</v>
      </c>
      <c r="D16" s="11">
        <v>2320311</v>
      </c>
      <c r="E16" s="11">
        <v>0</v>
      </c>
      <c r="F16" s="58">
        <v>1994442.0999999999</v>
      </c>
      <c r="G16" s="11">
        <v>60.09</v>
      </c>
      <c r="H16" s="11">
        <v>60.09</v>
      </c>
      <c r="I16" s="11" t="e">
        <f>D16-#REF!</f>
        <v>#REF!</v>
      </c>
      <c r="J16" s="11" t="e">
        <f>C16-#REF!</f>
        <v>#REF!</v>
      </c>
      <c r="K16" s="22">
        <f t="shared" si="0"/>
        <v>23.632986658735451</v>
      </c>
      <c r="L16" s="22">
        <f t="shared" si="1"/>
        <v>85.955809372105719</v>
      </c>
    </row>
    <row r="17" spans="1:12" ht="51" x14ac:dyDescent="0.2">
      <c r="A17" s="9" t="s">
        <v>24</v>
      </c>
      <c r="B17" s="10" t="s">
        <v>25</v>
      </c>
      <c r="C17" s="11">
        <v>46845200</v>
      </c>
      <c r="D17" s="11">
        <v>14715338</v>
      </c>
      <c r="E17" s="11">
        <v>0</v>
      </c>
      <c r="F17" s="58">
        <v>11942363.42</v>
      </c>
      <c r="G17" s="11">
        <v>1953410.87</v>
      </c>
      <c r="H17" s="11">
        <v>2216476.41</v>
      </c>
      <c r="I17" s="11" t="e">
        <f>D17-#REF!</f>
        <v>#REF!</v>
      </c>
      <c r="J17" s="11" t="e">
        <f>C17-#REF!</f>
        <v>#REF!</v>
      </c>
      <c r="K17" s="22">
        <f t="shared" si="0"/>
        <v>25.493248870748765</v>
      </c>
      <c r="L17" s="22">
        <f t="shared" si="1"/>
        <v>81.155889317662968</v>
      </c>
    </row>
    <row r="18" spans="1:12" ht="25.5" x14ac:dyDescent="0.2">
      <c r="A18" s="9" t="s">
        <v>26</v>
      </c>
      <c r="B18" s="10" t="s">
        <v>27</v>
      </c>
      <c r="C18" s="11">
        <v>2162538</v>
      </c>
      <c r="D18" s="11">
        <v>705685</v>
      </c>
      <c r="E18" s="11">
        <v>0</v>
      </c>
      <c r="F18" s="58">
        <v>588705.94000000006</v>
      </c>
      <c r="G18" s="11">
        <v>113.2</v>
      </c>
      <c r="H18" s="11">
        <v>113.2</v>
      </c>
      <c r="I18" s="11" t="e">
        <f>D18-#REF!</f>
        <v>#REF!</v>
      </c>
      <c r="J18" s="11" t="e">
        <f>C18-#REF!</f>
        <v>#REF!</v>
      </c>
      <c r="K18" s="22">
        <f t="shared" si="0"/>
        <v>27.222917701330569</v>
      </c>
      <c r="L18" s="22">
        <f t="shared" si="1"/>
        <v>83.4233319398882</v>
      </c>
    </row>
    <row r="19" spans="1:12" x14ac:dyDescent="0.2">
      <c r="A19" s="9" t="s">
        <v>28</v>
      </c>
      <c r="B19" s="10" t="s">
        <v>29</v>
      </c>
      <c r="C19" s="11">
        <v>695200</v>
      </c>
      <c r="D19" s="11">
        <v>177450</v>
      </c>
      <c r="E19" s="11">
        <v>0</v>
      </c>
      <c r="F19" s="58">
        <v>133276.89000000001</v>
      </c>
      <c r="G19" s="11">
        <v>0.1</v>
      </c>
      <c r="H19" s="11">
        <v>0</v>
      </c>
      <c r="I19" s="11" t="e">
        <f>D19-#REF!</f>
        <v>#REF!</v>
      </c>
      <c r="J19" s="11" t="e">
        <f>C19-#REF!</f>
        <v>#REF!</v>
      </c>
      <c r="K19" s="22">
        <f t="shared" si="0"/>
        <v>19.171014096662834</v>
      </c>
      <c r="L19" s="22">
        <f t="shared" si="1"/>
        <v>75.106728655959429</v>
      </c>
    </row>
    <row r="20" spans="1:12" x14ac:dyDescent="0.2">
      <c r="A20" s="9" t="s">
        <v>30</v>
      </c>
      <c r="B20" s="10" t="s">
        <v>31</v>
      </c>
      <c r="C20" s="11">
        <v>1909000</v>
      </c>
      <c r="D20" s="11">
        <v>591828</v>
      </c>
      <c r="E20" s="11">
        <v>0</v>
      </c>
      <c r="F20" s="58">
        <v>583370.63</v>
      </c>
      <c r="G20" s="11">
        <v>0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0"/>
        <v>30.558964379256153</v>
      </c>
      <c r="L20" s="22">
        <f t="shared" si="1"/>
        <v>98.570975013010539</v>
      </c>
    </row>
    <row r="21" spans="1:12" ht="38.25" x14ac:dyDescent="0.2">
      <c r="A21" s="9" t="s">
        <v>32</v>
      </c>
      <c r="B21" s="10" t="s">
        <v>33</v>
      </c>
      <c r="C21" s="11">
        <v>3194100</v>
      </c>
      <c r="D21" s="11">
        <v>904201</v>
      </c>
      <c r="E21" s="11">
        <v>0</v>
      </c>
      <c r="F21" s="58">
        <v>888319.14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0"/>
        <v>27.811250117403961</v>
      </c>
      <c r="L21" s="22">
        <f t="shared" si="1"/>
        <v>98.243547618283984</v>
      </c>
    </row>
    <row r="22" spans="1:12" ht="19.5" customHeight="1" x14ac:dyDescent="0.2">
      <c r="A22" s="6" t="s">
        <v>34</v>
      </c>
      <c r="B22" s="7" t="s">
        <v>35</v>
      </c>
      <c r="C22" s="8">
        <v>5034600</v>
      </c>
      <c r="D22" s="8">
        <v>1441330</v>
      </c>
      <c r="E22" s="8">
        <v>0</v>
      </c>
      <c r="F22" s="57">
        <v>1173566.4099999999</v>
      </c>
      <c r="G22" s="12">
        <v>0</v>
      </c>
      <c r="H22" s="12">
        <v>0</v>
      </c>
      <c r="I22" s="12" t="e">
        <f>D22-#REF!</f>
        <v>#REF!</v>
      </c>
      <c r="J22" s="12" t="e">
        <f>C22-#REF!</f>
        <v>#REF!</v>
      </c>
      <c r="K22" s="8">
        <f t="shared" si="0"/>
        <v>23.310022841933815</v>
      </c>
      <c r="L22" s="8">
        <f t="shared" si="1"/>
        <v>81.422464668049642</v>
      </c>
    </row>
    <row r="23" spans="1:12" ht="18" customHeight="1" x14ac:dyDescent="0.2">
      <c r="A23" s="9" t="s">
        <v>36</v>
      </c>
      <c r="B23" s="10" t="s">
        <v>37</v>
      </c>
      <c r="C23" s="11">
        <v>22000</v>
      </c>
      <c r="D23" s="11">
        <v>22000</v>
      </c>
      <c r="E23" s="11">
        <v>0</v>
      </c>
      <c r="F23" s="58">
        <v>652.65000000000009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0"/>
        <v>2.9665909090909093</v>
      </c>
      <c r="L23" s="22">
        <f t="shared" si="1"/>
        <v>2.9665909090909093</v>
      </c>
    </row>
    <row r="24" spans="1:12" ht="51" x14ac:dyDescent="0.2">
      <c r="A24" s="9" t="s">
        <v>38</v>
      </c>
      <c r="B24" s="10" t="s">
        <v>39</v>
      </c>
      <c r="C24" s="11">
        <v>100000</v>
      </c>
      <c r="D24" s="11">
        <v>0</v>
      </c>
      <c r="E24" s="11">
        <v>0</v>
      </c>
      <c r="F24" s="58">
        <v>0</v>
      </c>
      <c r="G24" s="11">
        <v>0</v>
      </c>
      <c r="H24" s="11">
        <v>0</v>
      </c>
      <c r="I24" s="11" t="e">
        <f>D24-#REF!</f>
        <v>#REF!</v>
      </c>
      <c r="J24" s="11" t="e">
        <f>C24-#REF!</f>
        <v>#REF!</v>
      </c>
      <c r="K24" s="22">
        <f t="shared" si="0"/>
        <v>0</v>
      </c>
      <c r="L24" s="22" t="e">
        <f t="shared" si="1"/>
        <v>#DIV/0!</v>
      </c>
    </row>
    <row r="25" spans="1:12" ht="25.5" x14ac:dyDescent="0.2">
      <c r="A25" s="9" t="s">
        <v>40</v>
      </c>
      <c r="B25" s="10" t="s">
        <v>41</v>
      </c>
      <c r="C25" s="11">
        <v>330000</v>
      </c>
      <c r="D25" s="11">
        <v>162000</v>
      </c>
      <c r="E25" s="11">
        <v>0</v>
      </c>
      <c r="F25" s="58">
        <v>104076</v>
      </c>
      <c r="G25" s="11">
        <v>0</v>
      </c>
      <c r="H25" s="11">
        <v>0</v>
      </c>
      <c r="I25" s="11" t="e">
        <f>D25-#REF!</f>
        <v>#REF!</v>
      </c>
      <c r="J25" s="11" t="e">
        <f>C25-#REF!</f>
        <v>#REF!</v>
      </c>
      <c r="K25" s="22">
        <f t="shared" si="0"/>
        <v>31.538181818181819</v>
      </c>
      <c r="L25" s="22">
        <f t="shared" si="1"/>
        <v>64.244444444444454</v>
      </c>
    </row>
    <row r="26" spans="1:12" ht="25.5" x14ac:dyDescent="0.2">
      <c r="A26" s="9" t="s">
        <v>42</v>
      </c>
      <c r="B26" s="10" t="s">
        <v>43</v>
      </c>
      <c r="C26" s="11">
        <v>120000</v>
      </c>
      <c r="D26" s="11">
        <v>30000</v>
      </c>
      <c r="E26" s="11">
        <v>0</v>
      </c>
      <c r="F26" s="58">
        <v>0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0"/>
        <v>0</v>
      </c>
      <c r="L26" s="22">
        <f t="shared" si="1"/>
        <v>0</v>
      </c>
    </row>
    <row r="27" spans="1:12" ht="38.25" x14ac:dyDescent="0.2">
      <c r="A27" s="9" t="s">
        <v>44</v>
      </c>
      <c r="B27" s="10" t="s">
        <v>45</v>
      </c>
      <c r="C27" s="11">
        <v>3059300</v>
      </c>
      <c r="D27" s="11">
        <v>828080</v>
      </c>
      <c r="E27" s="11">
        <v>0</v>
      </c>
      <c r="F27" s="58">
        <v>762387.27999999991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0"/>
        <v>24.920317719739806</v>
      </c>
      <c r="L27" s="22">
        <f t="shared" si="1"/>
        <v>92.066863105013994</v>
      </c>
    </row>
    <row r="28" spans="1:12" ht="25.5" x14ac:dyDescent="0.2">
      <c r="A28" s="9" t="s">
        <v>46</v>
      </c>
      <c r="B28" s="10" t="s">
        <v>47</v>
      </c>
      <c r="C28" s="11">
        <v>617400</v>
      </c>
      <c r="D28" s="11">
        <v>183200</v>
      </c>
      <c r="E28" s="11">
        <v>0</v>
      </c>
      <c r="F28" s="58">
        <v>118609.19</v>
      </c>
      <c r="G28" s="11">
        <v>0</v>
      </c>
      <c r="H28" s="11">
        <v>0</v>
      </c>
      <c r="I28" s="11" t="e">
        <f>D28-#REF!</f>
        <v>#REF!</v>
      </c>
      <c r="J28" s="11" t="e">
        <f>C28-#REF!</f>
        <v>#REF!</v>
      </c>
      <c r="K28" s="22">
        <f t="shared" si="0"/>
        <v>19.211077097505669</v>
      </c>
      <c r="L28" s="22">
        <f t="shared" si="1"/>
        <v>64.743007641921395</v>
      </c>
    </row>
    <row r="29" spans="1:12" ht="51" x14ac:dyDescent="0.2">
      <c r="A29" s="9" t="s">
        <v>48</v>
      </c>
      <c r="B29" s="10" t="s">
        <v>49</v>
      </c>
      <c r="C29" s="11">
        <v>19000</v>
      </c>
      <c r="D29" s="11">
        <v>10500</v>
      </c>
      <c r="E29" s="11">
        <v>0</v>
      </c>
      <c r="F29" s="58">
        <v>6714.4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0"/>
        <v>35.338947368421053</v>
      </c>
      <c r="L29" s="22">
        <f t="shared" si="1"/>
        <v>63.946666666666665</v>
      </c>
    </row>
    <row r="30" spans="1:12" ht="38.25" x14ac:dyDescent="0.2">
      <c r="A30" s="9" t="s">
        <v>50</v>
      </c>
      <c r="B30" s="10" t="s">
        <v>51</v>
      </c>
      <c r="C30" s="11">
        <v>50000</v>
      </c>
      <c r="D30" s="11">
        <v>14000</v>
      </c>
      <c r="E30" s="11">
        <v>0</v>
      </c>
      <c r="F30" s="58">
        <v>3305.8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0"/>
        <v>6.611600000000001</v>
      </c>
      <c r="L30" s="22">
        <f t="shared" si="1"/>
        <v>23.612857142857145</v>
      </c>
    </row>
    <row r="31" spans="1:12" ht="29.25" customHeight="1" x14ac:dyDescent="0.2">
      <c r="A31" s="9" t="s">
        <v>52</v>
      </c>
      <c r="B31" s="10" t="s">
        <v>53</v>
      </c>
      <c r="C31" s="11">
        <v>356900</v>
      </c>
      <c r="D31" s="11">
        <v>99350</v>
      </c>
      <c r="E31" s="11">
        <v>0</v>
      </c>
      <c r="F31" s="58">
        <v>86351.090000000011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0"/>
        <v>24.194757635191934</v>
      </c>
      <c r="L31" s="22">
        <f t="shared" si="1"/>
        <v>86.916044287871173</v>
      </c>
    </row>
    <row r="32" spans="1:12" ht="29.25" customHeight="1" x14ac:dyDescent="0.2">
      <c r="A32" s="9" t="s">
        <v>54</v>
      </c>
      <c r="B32" s="10" t="s">
        <v>55</v>
      </c>
      <c r="C32" s="11">
        <v>360000</v>
      </c>
      <c r="D32" s="11">
        <v>92200</v>
      </c>
      <c r="E32" s="11">
        <v>0</v>
      </c>
      <c r="F32" s="58">
        <v>91470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0"/>
        <v>25.408333333333331</v>
      </c>
      <c r="L32" s="22">
        <f t="shared" si="1"/>
        <v>99.208242950108456</v>
      </c>
    </row>
    <row r="33" spans="1:12" ht="23.25" customHeight="1" x14ac:dyDescent="0.2">
      <c r="A33" s="6" t="s">
        <v>56</v>
      </c>
      <c r="B33" s="7" t="s">
        <v>57</v>
      </c>
      <c r="C33" s="8">
        <v>4816000</v>
      </c>
      <c r="D33" s="8">
        <v>1510012</v>
      </c>
      <c r="E33" s="8">
        <v>0</v>
      </c>
      <c r="F33" s="57">
        <v>1384105.2499999998</v>
      </c>
      <c r="G33" s="12">
        <v>0</v>
      </c>
      <c r="H33" s="12">
        <v>0</v>
      </c>
      <c r="I33" s="12" t="e">
        <f>D33-#REF!</f>
        <v>#REF!</v>
      </c>
      <c r="J33" s="12" t="e">
        <f>C33-#REF!</f>
        <v>#REF!</v>
      </c>
      <c r="K33" s="8">
        <f t="shared" si="0"/>
        <v>28.739726951827237</v>
      </c>
      <c r="L33" s="8">
        <f t="shared" si="1"/>
        <v>91.661870899039201</v>
      </c>
    </row>
    <row r="34" spans="1:12" ht="19.5" customHeight="1" x14ac:dyDescent="0.2">
      <c r="A34" s="9" t="s">
        <v>58</v>
      </c>
      <c r="B34" s="10" t="s">
        <v>59</v>
      </c>
      <c r="C34" s="11">
        <v>1345000</v>
      </c>
      <c r="D34" s="11">
        <v>405890</v>
      </c>
      <c r="E34" s="11">
        <v>0</v>
      </c>
      <c r="F34" s="58">
        <v>365821.22999999992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0"/>
        <v>27.198604460966536</v>
      </c>
      <c r="L34" s="22">
        <f t="shared" si="1"/>
        <v>90.128170193894874</v>
      </c>
    </row>
    <row r="35" spans="1:12" ht="17.25" customHeight="1" x14ac:dyDescent="0.2">
      <c r="A35" s="9" t="s">
        <v>60</v>
      </c>
      <c r="B35" s="10" t="s">
        <v>61</v>
      </c>
      <c r="C35" s="11">
        <v>89000</v>
      </c>
      <c r="D35" s="11">
        <v>21910</v>
      </c>
      <c r="E35" s="11">
        <v>0</v>
      </c>
      <c r="F35" s="58">
        <v>19344.8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0"/>
        <v>21.73573033707865</v>
      </c>
      <c r="L35" s="22">
        <f t="shared" si="1"/>
        <v>88.292104062072113</v>
      </c>
    </row>
    <row r="36" spans="1:12" ht="26.25" customHeight="1" x14ac:dyDescent="0.2">
      <c r="A36" s="9" t="s">
        <v>62</v>
      </c>
      <c r="B36" s="10" t="s">
        <v>63</v>
      </c>
      <c r="C36" s="11">
        <v>3076600</v>
      </c>
      <c r="D36" s="11">
        <v>987462</v>
      </c>
      <c r="E36" s="11">
        <v>0</v>
      </c>
      <c r="F36" s="58">
        <v>923873.89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0"/>
        <v>30.029054475719953</v>
      </c>
      <c r="L36" s="22">
        <f t="shared" si="1"/>
        <v>93.560449921110887</v>
      </c>
    </row>
    <row r="37" spans="1:12" ht="25.5" x14ac:dyDescent="0.2">
      <c r="A37" s="9" t="s">
        <v>64</v>
      </c>
      <c r="B37" s="10" t="s">
        <v>65</v>
      </c>
      <c r="C37" s="11">
        <v>245400</v>
      </c>
      <c r="D37" s="11">
        <v>63750</v>
      </c>
      <c r="E37" s="11">
        <v>0</v>
      </c>
      <c r="F37" s="58">
        <v>45440.43</v>
      </c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>
        <f t="shared" si="0"/>
        <v>18.516882640586797</v>
      </c>
      <c r="L37" s="22">
        <f t="shared" si="1"/>
        <v>71.279105882352951</v>
      </c>
    </row>
    <row r="38" spans="1:12" ht="18" customHeight="1" x14ac:dyDescent="0.2">
      <c r="A38" s="9" t="s">
        <v>66</v>
      </c>
      <c r="B38" s="10" t="s">
        <v>67</v>
      </c>
      <c r="C38" s="11">
        <v>60000</v>
      </c>
      <c r="D38" s="11">
        <v>31000</v>
      </c>
      <c r="E38" s="11">
        <v>0</v>
      </c>
      <c r="F38" s="58">
        <v>29624.9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0"/>
        <v>49.374833333333335</v>
      </c>
      <c r="L38" s="22">
        <f t="shared" si="1"/>
        <v>95.564193548387095</v>
      </c>
    </row>
    <row r="39" spans="1:12" ht="18.75" customHeight="1" x14ac:dyDescent="0.2">
      <c r="A39" s="6" t="s">
        <v>68</v>
      </c>
      <c r="B39" s="7" t="s">
        <v>69</v>
      </c>
      <c r="C39" s="8">
        <v>1853260</v>
      </c>
      <c r="D39" s="8">
        <v>604234</v>
      </c>
      <c r="E39" s="8">
        <v>0</v>
      </c>
      <c r="F39" s="57">
        <v>556154.27</v>
      </c>
      <c r="G39" s="12">
        <v>0</v>
      </c>
      <c r="H39" s="12">
        <v>0</v>
      </c>
      <c r="I39" s="12" t="e">
        <f>D39-#REF!</f>
        <v>#REF!</v>
      </c>
      <c r="J39" s="12" t="e">
        <f>C39-#REF!</f>
        <v>#REF!</v>
      </c>
      <c r="K39" s="8">
        <f t="shared" si="0"/>
        <v>30.009511347571312</v>
      </c>
      <c r="L39" s="8">
        <f t="shared" si="1"/>
        <v>92.042862533389382</v>
      </c>
    </row>
    <row r="40" spans="1:12" ht="38.25" x14ac:dyDescent="0.2">
      <c r="A40" s="9" t="s">
        <v>70</v>
      </c>
      <c r="B40" s="10" t="s">
        <v>71</v>
      </c>
      <c r="C40" s="11">
        <v>53400</v>
      </c>
      <c r="D40" s="11">
        <v>14980</v>
      </c>
      <c r="E40" s="11">
        <v>0</v>
      </c>
      <c r="F40" s="58">
        <v>14675.15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0"/>
        <v>27.481554307116102</v>
      </c>
      <c r="L40" s="22">
        <f t="shared" si="1"/>
        <v>97.964953271028037</v>
      </c>
    </row>
    <row r="41" spans="1:12" ht="38.25" x14ac:dyDescent="0.2">
      <c r="A41" s="9" t="s">
        <v>72</v>
      </c>
      <c r="B41" s="10" t="s">
        <v>73</v>
      </c>
      <c r="C41" s="11">
        <v>12000</v>
      </c>
      <c r="D41" s="11">
        <v>3600</v>
      </c>
      <c r="E41" s="11">
        <v>0</v>
      </c>
      <c r="F41" s="58">
        <v>3475.77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0"/>
        <v>28.964749999999999</v>
      </c>
      <c r="L41" s="22">
        <f t="shared" si="1"/>
        <v>96.549166666666665</v>
      </c>
    </row>
    <row r="42" spans="1:12" ht="25.5" x14ac:dyDescent="0.2">
      <c r="A42" s="9" t="s">
        <v>74</v>
      </c>
      <c r="B42" s="10" t="s">
        <v>75</v>
      </c>
      <c r="C42" s="11">
        <v>60000</v>
      </c>
      <c r="D42" s="11">
        <v>15616</v>
      </c>
      <c r="E42" s="11">
        <v>0</v>
      </c>
      <c r="F42" s="58">
        <v>6013.2199999999993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0"/>
        <v>10.022033333333333</v>
      </c>
      <c r="L42" s="22">
        <f t="shared" si="1"/>
        <v>38.506787909836063</v>
      </c>
    </row>
    <row r="43" spans="1:12" ht="25.5" x14ac:dyDescent="0.2">
      <c r="A43" s="9" t="s">
        <v>76</v>
      </c>
      <c r="B43" s="10" t="s">
        <v>77</v>
      </c>
      <c r="C43" s="11">
        <v>1727860</v>
      </c>
      <c r="D43" s="11">
        <v>570038</v>
      </c>
      <c r="E43" s="11">
        <v>0</v>
      </c>
      <c r="F43" s="58">
        <v>531990.13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0"/>
        <v>30.788960332434339</v>
      </c>
      <c r="L43" s="22">
        <f t="shared" si="1"/>
        <v>93.325380062381797</v>
      </c>
    </row>
    <row r="44" spans="1:12" ht="17.25" customHeight="1" x14ac:dyDescent="0.2">
      <c r="A44" s="6" t="s">
        <v>78</v>
      </c>
      <c r="B44" s="7" t="s">
        <v>79</v>
      </c>
      <c r="C44" s="8">
        <v>3777000</v>
      </c>
      <c r="D44" s="8">
        <v>1390630</v>
      </c>
      <c r="E44" s="8">
        <v>0</v>
      </c>
      <c r="F44" s="57">
        <v>1116493.3900000001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0"/>
        <v>29.560322742917659</v>
      </c>
      <c r="L44" s="8">
        <f t="shared" si="1"/>
        <v>80.286876451680172</v>
      </c>
    </row>
    <row r="45" spans="1:12" ht="21.75" customHeight="1" x14ac:dyDescent="0.2">
      <c r="A45" s="9" t="s">
        <v>80</v>
      </c>
      <c r="B45" s="10" t="s">
        <v>81</v>
      </c>
      <c r="C45" s="11">
        <v>3777000</v>
      </c>
      <c r="D45" s="11">
        <v>1390630</v>
      </c>
      <c r="E45" s="11">
        <v>0</v>
      </c>
      <c r="F45" s="58">
        <v>1116493.3900000001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0"/>
        <v>29.560322742917659</v>
      </c>
      <c r="L45" s="22">
        <f t="shared" si="1"/>
        <v>80.286876451680172</v>
      </c>
    </row>
    <row r="46" spans="1:12" ht="21.75" customHeight="1" x14ac:dyDescent="0.2">
      <c r="A46" s="6" t="s">
        <v>82</v>
      </c>
      <c r="B46" s="7" t="s">
        <v>83</v>
      </c>
      <c r="C46" s="8">
        <v>985000</v>
      </c>
      <c r="D46" s="8">
        <v>160000</v>
      </c>
      <c r="E46" s="8">
        <v>0</v>
      </c>
      <c r="F46" s="57">
        <v>20302</v>
      </c>
      <c r="G46" s="12">
        <v>0</v>
      </c>
      <c r="H46" s="12">
        <v>0</v>
      </c>
      <c r="I46" s="12" t="e">
        <f>D46-#REF!</f>
        <v>#REF!</v>
      </c>
      <c r="J46" s="12" t="e">
        <f>C46-#REF!</f>
        <v>#REF!</v>
      </c>
      <c r="K46" s="8">
        <f t="shared" si="0"/>
        <v>2.0611167512690356</v>
      </c>
      <c r="L46" s="8">
        <f t="shared" si="1"/>
        <v>12.688749999999999</v>
      </c>
    </row>
    <row r="47" spans="1:12" ht="18" customHeight="1" x14ac:dyDescent="0.2">
      <c r="A47" s="9" t="s">
        <v>84</v>
      </c>
      <c r="B47" s="10" t="s">
        <v>85</v>
      </c>
      <c r="C47" s="11">
        <v>110000</v>
      </c>
      <c r="D47" s="11">
        <v>110000</v>
      </c>
      <c r="E47" s="11">
        <v>0</v>
      </c>
      <c r="F47" s="58">
        <v>0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0"/>
        <v>0</v>
      </c>
      <c r="L47" s="22">
        <f t="shared" si="1"/>
        <v>0</v>
      </c>
    </row>
    <row r="48" spans="1:12" ht="25.5" x14ac:dyDescent="0.2">
      <c r="A48" s="9" t="s">
        <v>86</v>
      </c>
      <c r="B48" s="10" t="s">
        <v>87</v>
      </c>
      <c r="C48" s="11">
        <v>795000</v>
      </c>
      <c r="D48" s="11">
        <v>0</v>
      </c>
      <c r="E48" s="11">
        <v>0</v>
      </c>
      <c r="F48" s="58">
        <v>0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0"/>
        <v>0</v>
      </c>
      <c r="L48" s="22" t="e">
        <f t="shared" si="1"/>
        <v>#DIV/0!</v>
      </c>
    </row>
    <row r="49" spans="1:12" ht="26.25" customHeight="1" x14ac:dyDescent="0.2">
      <c r="A49" s="9" t="s">
        <v>88</v>
      </c>
      <c r="B49" s="10" t="s">
        <v>89</v>
      </c>
      <c r="C49" s="11">
        <v>80000</v>
      </c>
      <c r="D49" s="11">
        <v>50000</v>
      </c>
      <c r="E49" s="11">
        <v>0</v>
      </c>
      <c r="F49" s="58">
        <v>20302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0"/>
        <v>25.377499999999998</v>
      </c>
      <c r="L49" s="22">
        <f t="shared" si="1"/>
        <v>40.603999999999999</v>
      </c>
    </row>
    <row r="50" spans="1:12" ht="21.75" customHeight="1" x14ac:dyDescent="0.2">
      <c r="A50" s="6" t="s">
        <v>90</v>
      </c>
      <c r="B50" s="7" t="s">
        <v>91</v>
      </c>
      <c r="C50" s="8">
        <v>1038000</v>
      </c>
      <c r="D50" s="8">
        <v>354200</v>
      </c>
      <c r="E50" s="8">
        <v>0</v>
      </c>
      <c r="F50" s="57">
        <v>20282.009999999998</v>
      </c>
      <c r="G50" s="12">
        <v>0</v>
      </c>
      <c r="H50" s="12">
        <v>0</v>
      </c>
      <c r="I50" s="12" t="e">
        <f>D50-#REF!</f>
        <v>#REF!</v>
      </c>
      <c r="J50" s="12" t="e">
        <f>C50-#REF!</f>
        <v>#REF!</v>
      </c>
      <c r="K50" s="8">
        <f t="shared" si="0"/>
        <v>1.9539508670520229</v>
      </c>
      <c r="L50" s="8">
        <f t="shared" si="1"/>
        <v>5.7261462450592884</v>
      </c>
    </row>
    <row r="51" spans="1:12" ht="29.25" customHeight="1" x14ac:dyDescent="0.2">
      <c r="A51" s="9" t="s">
        <v>92</v>
      </c>
      <c r="B51" s="10" t="s">
        <v>93</v>
      </c>
      <c r="C51" s="11">
        <v>20000</v>
      </c>
      <c r="D51" s="11">
        <v>0</v>
      </c>
      <c r="E51" s="11">
        <v>0</v>
      </c>
      <c r="F51" s="58">
        <v>0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0"/>
        <v>0</v>
      </c>
      <c r="L51" s="22" t="e">
        <f t="shared" si="1"/>
        <v>#DIV/0!</v>
      </c>
    </row>
    <row r="52" spans="1:12" ht="21" customHeight="1" x14ac:dyDescent="0.2">
      <c r="A52" s="9" t="s">
        <v>94</v>
      </c>
      <c r="B52" s="10" t="s">
        <v>95</v>
      </c>
      <c r="C52" s="11">
        <v>800000</v>
      </c>
      <c r="D52" s="11">
        <v>136200</v>
      </c>
      <c r="E52" s="11">
        <v>0</v>
      </c>
      <c r="F52" s="58">
        <v>20282.009999999998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si="0"/>
        <v>2.5352512499999995</v>
      </c>
      <c r="L52" s="22">
        <f t="shared" si="1"/>
        <v>14.891343612334801</v>
      </c>
    </row>
    <row r="53" spans="1:12" ht="19.5" customHeight="1" x14ac:dyDescent="0.2">
      <c r="A53" s="9" t="s">
        <v>96</v>
      </c>
      <c r="B53" s="10" t="s">
        <v>97</v>
      </c>
      <c r="C53" s="11">
        <v>218000</v>
      </c>
      <c r="D53" s="11">
        <v>218000</v>
      </c>
      <c r="E53" s="11">
        <v>0</v>
      </c>
      <c r="F53" s="58">
        <v>0</v>
      </c>
      <c r="G53" s="11">
        <v>0</v>
      </c>
      <c r="H53" s="11">
        <v>0</v>
      </c>
      <c r="I53" s="11" t="e">
        <f>D53-#REF!</f>
        <v>#REF!</v>
      </c>
      <c r="J53" s="11" t="e">
        <f>C53-#REF!</f>
        <v>#REF!</v>
      </c>
      <c r="K53" s="22">
        <f t="shared" si="0"/>
        <v>0</v>
      </c>
      <c r="L53" s="22">
        <f t="shared" si="1"/>
        <v>0</v>
      </c>
    </row>
    <row r="54" spans="1:12" ht="17.25" customHeight="1" x14ac:dyDescent="0.2">
      <c r="A54" s="6" t="s">
        <v>98</v>
      </c>
      <c r="B54" s="7" t="s">
        <v>99</v>
      </c>
      <c r="C54" s="8">
        <v>16720342</v>
      </c>
      <c r="D54" s="8">
        <v>5316612</v>
      </c>
      <c r="E54" s="8">
        <v>0</v>
      </c>
      <c r="F54" s="57">
        <v>5316612</v>
      </c>
      <c r="G54" s="12">
        <v>0</v>
      </c>
      <c r="H54" s="12">
        <v>0</v>
      </c>
      <c r="I54" s="12" t="e">
        <f>D54-#REF!</f>
        <v>#REF!</v>
      </c>
      <c r="J54" s="12" t="e">
        <f>C54-#REF!</f>
        <v>#REF!</v>
      </c>
      <c r="K54" s="8">
        <f t="shared" si="0"/>
        <v>31.797268261618093</v>
      </c>
      <c r="L54" s="8">
        <f t="shared" si="1"/>
        <v>100</v>
      </c>
    </row>
    <row r="55" spans="1:12" ht="38.25" x14ac:dyDescent="0.2">
      <c r="A55" s="9" t="s">
        <v>100</v>
      </c>
      <c r="B55" s="10" t="s">
        <v>101</v>
      </c>
      <c r="C55" s="11">
        <v>15249500</v>
      </c>
      <c r="D55" s="11">
        <v>4501700</v>
      </c>
      <c r="E55" s="11">
        <v>0</v>
      </c>
      <c r="F55" s="58">
        <v>4501700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si="0"/>
        <v>29.520312141381684</v>
      </c>
      <c r="L55" s="22">
        <f t="shared" si="1"/>
        <v>100</v>
      </c>
    </row>
    <row r="56" spans="1:12" ht="18" customHeight="1" x14ac:dyDescent="0.2">
      <c r="A56" s="9" t="s">
        <v>102</v>
      </c>
      <c r="B56" s="10" t="s">
        <v>103</v>
      </c>
      <c r="C56" s="11">
        <v>1355842</v>
      </c>
      <c r="D56" s="11">
        <v>699912</v>
      </c>
      <c r="E56" s="11">
        <v>0</v>
      </c>
      <c r="F56" s="58">
        <v>699912</v>
      </c>
      <c r="G56" s="11">
        <v>0</v>
      </c>
      <c r="H56" s="11">
        <v>0</v>
      </c>
      <c r="I56" s="11" t="e">
        <f>D56-#REF!</f>
        <v>#REF!</v>
      </c>
      <c r="J56" s="11" t="e">
        <f>C56-#REF!</f>
        <v>#REF!</v>
      </c>
      <c r="K56" s="22">
        <f t="shared" si="0"/>
        <v>51.621944149834562</v>
      </c>
      <c r="L56" s="22">
        <f t="shared" si="1"/>
        <v>100</v>
      </c>
    </row>
    <row r="57" spans="1:12" ht="27" customHeight="1" x14ac:dyDescent="0.2">
      <c r="A57" s="9" t="s">
        <v>104</v>
      </c>
      <c r="B57" s="10" t="s">
        <v>105</v>
      </c>
      <c r="C57" s="11">
        <v>115000</v>
      </c>
      <c r="D57" s="11">
        <v>115000</v>
      </c>
      <c r="E57" s="11">
        <v>0</v>
      </c>
      <c r="F57" s="58">
        <v>115000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0"/>
        <v>100</v>
      </c>
      <c r="L57" s="22">
        <f t="shared" si="1"/>
        <v>100</v>
      </c>
    </row>
    <row r="58" spans="1:12" ht="20.25" customHeight="1" x14ac:dyDescent="0.2">
      <c r="A58" s="14" t="s">
        <v>106</v>
      </c>
      <c r="B58" s="16" t="s">
        <v>115</v>
      </c>
      <c r="C58" s="31">
        <v>109364570</v>
      </c>
      <c r="D58" s="31">
        <v>33509710</v>
      </c>
      <c r="E58" s="31">
        <v>0</v>
      </c>
      <c r="F58" s="31">
        <v>28260809.590000011</v>
      </c>
      <c r="G58" s="15">
        <v>1955681.2600000002</v>
      </c>
      <c r="H58" s="15">
        <v>2216649.7000000002</v>
      </c>
      <c r="I58" s="15" t="e">
        <f>D58-#REF!</f>
        <v>#REF!</v>
      </c>
      <c r="J58" s="15" t="e">
        <f>C58-#REF!</f>
        <v>#REF!</v>
      </c>
      <c r="K58" s="15">
        <f t="shared" si="0"/>
        <v>25.840918672290314</v>
      </c>
      <c r="L58" s="15">
        <f t="shared" si="1"/>
        <v>84.33618073686705</v>
      </c>
    </row>
    <row r="59" spans="1:12" ht="18" customHeight="1" x14ac:dyDescent="0.2">
      <c r="A59" s="17"/>
      <c r="B59" s="48" t="s">
        <v>116</v>
      </c>
      <c r="C59" s="32">
        <f>C8+C15+C22+C33+C39+C44+C46+C50+C54</f>
        <v>109364570</v>
      </c>
      <c r="D59" s="32">
        <f>D8+D15+D22+D33+D39+D44+D46+D50+D54</f>
        <v>33509710</v>
      </c>
      <c r="E59" s="32">
        <f>E8+E15+E22+E33+E39+E44+E46+E50+E54</f>
        <v>0</v>
      </c>
      <c r="F59" s="32">
        <f>F8+F15+F22+F33+F39+F44+F46+F50+F54</f>
        <v>28260809.59</v>
      </c>
      <c r="G59" s="17"/>
      <c r="H59" s="17"/>
      <c r="I59" s="17"/>
      <c r="J59" s="17"/>
      <c r="K59" s="15">
        <f t="shared" si="0"/>
        <v>25.840918672290304</v>
      </c>
      <c r="L59" s="15">
        <f t="shared" si="1"/>
        <v>84.336180736867021</v>
      </c>
    </row>
    <row r="60" spans="1:12" ht="17.25" customHeight="1" x14ac:dyDescent="0.2">
      <c r="A60" s="18"/>
      <c r="B60" s="19" t="s">
        <v>117</v>
      </c>
      <c r="C60" s="18"/>
      <c r="D60" s="18"/>
      <c r="E60" s="18"/>
      <c r="F60" s="59"/>
      <c r="G60" s="18"/>
      <c r="H60" s="18"/>
      <c r="I60" s="18"/>
      <c r="J60" s="18"/>
      <c r="K60" s="18"/>
      <c r="L60" s="18"/>
    </row>
    <row r="61" spans="1:12" ht="27" customHeight="1" x14ac:dyDescent="0.2">
      <c r="A61" s="6" t="s">
        <v>9</v>
      </c>
      <c r="B61" s="7" t="s">
        <v>10</v>
      </c>
      <c r="C61" s="44">
        <f>C62+C63+C64+C65</f>
        <v>630700</v>
      </c>
      <c r="D61" s="44">
        <f>D62+D63+D64+D65</f>
        <v>580000</v>
      </c>
      <c r="E61" s="44">
        <f t="shared" ref="E61:F61" si="2">E62+E63+E64+E65</f>
        <v>0</v>
      </c>
      <c r="F61" s="60">
        <f t="shared" si="2"/>
        <v>64437</v>
      </c>
      <c r="G61" s="21"/>
      <c r="H61" s="21"/>
      <c r="I61" s="21"/>
      <c r="J61" s="21"/>
      <c r="K61" s="8">
        <f t="shared" si="0"/>
        <v>10.216743301094022</v>
      </c>
      <c r="L61" s="8">
        <f t="shared" si="1"/>
        <v>11.109827586206897</v>
      </c>
    </row>
    <row r="62" spans="1:12" ht="54" customHeight="1" x14ac:dyDescent="0.2">
      <c r="A62" s="9" t="s">
        <v>11</v>
      </c>
      <c r="B62" s="10" t="s">
        <v>118</v>
      </c>
      <c r="C62" s="34">
        <v>15000</v>
      </c>
      <c r="D62" s="34">
        <v>15000</v>
      </c>
      <c r="E62" s="34"/>
      <c r="F62" s="61">
        <v>14200</v>
      </c>
      <c r="G62" s="34"/>
      <c r="H62" s="34"/>
      <c r="I62" s="34"/>
      <c r="J62" s="34"/>
      <c r="K62" s="35">
        <f t="shared" ref="K62:K66" si="3">(F62/C62)*100</f>
        <v>94.666666666666671</v>
      </c>
      <c r="L62" s="35">
        <f t="shared" ref="L62:L66" si="4">(F62/D62)*100</f>
        <v>94.666666666666671</v>
      </c>
    </row>
    <row r="63" spans="1:12" ht="51" x14ac:dyDescent="0.2">
      <c r="A63" s="26" t="s">
        <v>11</v>
      </c>
      <c r="B63" s="10" t="s">
        <v>119</v>
      </c>
      <c r="C63" s="34">
        <v>50700</v>
      </c>
      <c r="D63" s="34">
        <v>0</v>
      </c>
      <c r="E63" s="34"/>
      <c r="F63" s="61">
        <v>21211</v>
      </c>
      <c r="G63" s="36"/>
      <c r="H63" s="36"/>
      <c r="I63" s="36"/>
      <c r="J63" s="36"/>
      <c r="K63" s="35">
        <f t="shared" si="3"/>
        <v>41.836291913214993</v>
      </c>
      <c r="L63" s="35" t="e">
        <f t="shared" si="4"/>
        <v>#DIV/0!</v>
      </c>
    </row>
    <row r="64" spans="1:12" ht="19.5" customHeight="1" x14ac:dyDescent="0.2">
      <c r="A64" s="26" t="s">
        <v>13</v>
      </c>
      <c r="B64" s="25" t="s">
        <v>14</v>
      </c>
      <c r="C64" s="34">
        <v>555000</v>
      </c>
      <c r="D64" s="34">
        <v>555000</v>
      </c>
      <c r="E64" s="34"/>
      <c r="F64" s="61">
        <v>19026</v>
      </c>
      <c r="G64" s="36"/>
      <c r="H64" s="36"/>
      <c r="I64" s="36"/>
      <c r="J64" s="36"/>
      <c r="K64" s="35">
        <f t="shared" si="3"/>
        <v>3.4281081081081086</v>
      </c>
      <c r="L64" s="35">
        <f t="shared" si="4"/>
        <v>3.4281081081081086</v>
      </c>
    </row>
    <row r="65" spans="1:12" ht="25.5" x14ac:dyDescent="0.2">
      <c r="A65" s="24" t="s">
        <v>19</v>
      </c>
      <c r="B65" s="27" t="s">
        <v>16</v>
      </c>
      <c r="C65" s="34">
        <v>10000</v>
      </c>
      <c r="D65" s="34">
        <v>10000</v>
      </c>
      <c r="E65" s="34"/>
      <c r="F65" s="61">
        <v>10000</v>
      </c>
      <c r="G65" s="36"/>
      <c r="H65" s="36"/>
      <c r="I65" s="36"/>
      <c r="J65" s="36"/>
      <c r="K65" s="35">
        <f t="shared" si="3"/>
        <v>100</v>
      </c>
      <c r="L65" s="35">
        <f t="shared" si="4"/>
        <v>100</v>
      </c>
    </row>
    <row r="66" spans="1:12" ht="20.25" customHeight="1" x14ac:dyDescent="0.2">
      <c r="A66" s="28" t="s">
        <v>20</v>
      </c>
      <c r="B66" s="29" t="s">
        <v>21</v>
      </c>
      <c r="C66" s="37">
        <f>C67+C68+C69+C70+C71+C72+C73</f>
        <v>5233755</v>
      </c>
      <c r="D66" s="37">
        <f t="shared" ref="D66:F66" si="5">D67+D68+D69+D70+D71+D72+D73</f>
        <v>4073410</v>
      </c>
      <c r="E66" s="37">
        <f t="shared" si="5"/>
        <v>0</v>
      </c>
      <c r="F66" s="62">
        <f t="shared" si="5"/>
        <v>1213735.0500000003</v>
      </c>
      <c r="G66" s="38"/>
      <c r="H66" s="38"/>
      <c r="I66" s="38"/>
      <c r="J66" s="38"/>
      <c r="K66" s="39">
        <f t="shared" si="3"/>
        <v>23.19052095484027</v>
      </c>
      <c r="L66" s="39">
        <f t="shared" si="4"/>
        <v>29.796535335259655</v>
      </c>
    </row>
    <row r="67" spans="1:12" x14ac:dyDescent="0.2">
      <c r="A67" s="23" t="s">
        <v>22</v>
      </c>
      <c r="B67" s="20" t="s">
        <v>120</v>
      </c>
      <c r="C67" s="40">
        <v>1544000</v>
      </c>
      <c r="D67" s="40">
        <v>1544000</v>
      </c>
      <c r="E67" s="40"/>
      <c r="F67" s="63">
        <v>698496.12</v>
      </c>
      <c r="G67" s="40"/>
      <c r="H67" s="40"/>
      <c r="I67" s="40"/>
      <c r="J67" s="40"/>
      <c r="K67" s="41">
        <f>(F67/C67)*100</f>
        <v>45.239386010362693</v>
      </c>
      <c r="L67" s="35">
        <f t="shared" ref="L67:L68" si="6">(F67/D67)*100</f>
        <v>45.239386010362693</v>
      </c>
    </row>
    <row r="68" spans="1:12" x14ac:dyDescent="0.2">
      <c r="A68" s="23" t="s">
        <v>22</v>
      </c>
      <c r="B68" s="20" t="s">
        <v>121</v>
      </c>
      <c r="C68" s="40">
        <v>607000</v>
      </c>
      <c r="D68" s="40">
        <v>0</v>
      </c>
      <c r="E68" s="40"/>
      <c r="F68" s="63">
        <v>161924.94</v>
      </c>
      <c r="G68" s="40"/>
      <c r="H68" s="40"/>
      <c r="I68" s="40"/>
      <c r="J68" s="40"/>
      <c r="K68" s="41">
        <f>(F68/C68)*100</f>
        <v>26.676266886326193</v>
      </c>
      <c r="L68" s="40" t="e">
        <f t="shared" si="6"/>
        <v>#DIV/0!</v>
      </c>
    </row>
    <row r="69" spans="1:12" ht="51" x14ac:dyDescent="0.2">
      <c r="A69" s="23" t="s">
        <v>24</v>
      </c>
      <c r="B69" s="33" t="s">
        <v>122</v>
      </c>
      <c r="C69" s="40">
        <v>413345</v>
      </c>
      <c r="D69" s="40">
        <v>0</v>
      </c>
      <c r="E69" s="40"/>
      <c r="F69" s="63">
        <v>226053.37</v>
      </c>
      <c r="G69" s="40"/>
      <c r="H69" s="40"/>
      <c r="I69" s="40"/>
      <c r="J69" s="40"/>
      <c r="K69" s="41">
        <f>(F69/C69)*100</f>
        <v>54.688787816472917</v>
      </c>
      <c r="L69" s="40" t="e">
        <f t="shared" ref="L69" si="7">(F69/D69)*100</f>
        <v>#DIV/0!</v>
      </c>
    </row>
    <row r="70" spans="1:12" ht="51" x14ac:dyDescent="0.2">
      <c r="A70" s="23" t="s">
        <v>24</v>
      </c>
      <c r="B70" s="33" t="s">
        <v>123</v>
      </c>
      <c r="C70" s="40">
        <v>2529410</v>
      </c>
      <c r="D70" s="40">
        <v>2529410</v>
      </c>
      <c r="E70" s="40"/>
      <c r="F70" s="63">
        <v>7370</v>
      </c>
      <c r="G70" s="40"/>
      <c r="H70" s="40"/>
      <c r="I70" s="40"/>
      <c r="J70" s="40"/>
      <c r="K70" s="41">
        <f>(F70/C70)*100</f>
        <v>0.29137229630625322</v>
      </c>
      <c r="L70" s="41">
        <f t="shared" ref="L70" si="8">(F70/D70)*100</f>
        <v>0.29137229630625322</v>
      </c>
    </row>
    <row r="71" spans="1:12" ht="38.25" x14ac:dyDescent="0.2">
      <c r="A71" s="23" t="s">
        <v>26</v>
      </c>
      <c r="B71" s="33" t="s">
        <v>124</v>
      </c>
      <c r="C71" s="40"/>
      <c r="D71" s="40"/>
      <c r="E71" s="40"/>
      <c r="F71" s="63">
        <v>5550</v>
      </c>
      <c r="G71" s="40"/>
      <c r="H71" s="40"/>
      <c r="I71" s="40"/>
      <c r="J71" s="40"/>
      <c r="K71" s="41"/>
      <c r="L71" s="41"/>
    </row>
    <row r="72" spans="1:12" x14ac:dyDescent="0.2">
      <c r="A72" s="23" t="s">
        <v>30</v>
      </c>
      <c r="B72" s="33" t="s">
        <v>31</v>
      </c>
      <c r="C72" s="40"/>
      <c r="D72" s="40"/>
      <c r="E72" s="40"/>
      <c r="F72" s="63">
        <v>291.5</v>
      </c>
      <c r="G72" s="40"/>
      <c r="H72" s="40"/>
      <c r="I72" s="40"/>
      <c r="J72" s="40"/>
      <c r="K72" s="41"/>
      <c r="L72" s="41"/>
    </row>
    <row r="73" spans="1:12" ht="38.25" x14ac:dyDescent="0.2">
      <c r="A73" s="23" t="s">
        <v>32</v>
      </c>
      <c r="B73" s="33" t="s">
        <v>33</v>
      </c>
      <c r="C73" s="40">
        <v>140000</v>
      </c>
      <c r="D73" s="40"/>
      <c r="E73" s="40"/>
      <c r="F73" s="63">
        <v>114049.12</v>
      </c>
      <c r="G73" s="40"/>
      <c r="H73" s="40"/>
      <c r="I73" s="40"/>
      <c r="J73" s="40"/>
      <c r="K73" s="41">
        <f t="shared" ref="K73:K74" si="9">(F73/C73)*100</f>
        <v>81.463657142857144</v>
      </c>
      <c r="L73" s="41"/>
    </row>
    <row r="74" spans="1:12" ht="22.5" customHeight="1" x14ac:dyDescent="0.2">
      <c r="A74" s="6" t="s">
        <v>34</v>
      </c>
      <c r="B74" s="7" t="s">
        <v>35</v>
      </c>
      <c r="C74" s="44">
        <f>C75+C76+C77+C78</f>
        <v>195700</v>
      </c>
      <c r="D74" s="44">
        <f t="shared" ref="D74:F74" si="10">D75+D76+D77+D78</f>
        <v>49700</v>
      </c>
      <c r="E74" s="44">
        <f t="shared" si="10"/>
        <v>0</v>
      </c>
      <c r="F74" s="60">
        <f t="shared" si="10"/>
        <v>78152.05</v>
      </c>
      <c r="G74" s="43"/>
      <c r="H74" s="43"/>
      <c r="I74" s="43"/>
      <c r="J74" s="43"/>
      <c r="K74" s="8">
        <f t="shared" si="9"/>
        <v>39.934619315278489</v>
      </c>
      <c r="L74" s="8">
        <f t="shared" ref="L74" si="11">(F74/D74)*100</f>
        <v>157.24758551307846</v>
      </c>
    </row>
    <row r="75" spans="1:12" ht="19.5" customHeight="1" x14ac:dyDescent="0.2">
      <c r="A75" s="9" t="s">
        <v>36</v>
      </c>
      <c r="B75" s="10" t="s">
        <v>37</v>
      </c>
      <c r="C75" s="40"/>
      <c r="D75" s="40"/>
      <c r="E75" s="40"/>
      <c r="F75" s="63">
        <v>435.1</v>
      </c>
      <c r="G75" s="40"/>
      <c r="H75" s="40"/>
      <c r="I75" s="40"/>
      <c r="J75" s="40"/>
      <c r="K75" s="41"/>
      <c r="L75" s="41"/>
    </row>
    <row r="76" spans="1:12" ht="40.5" customHeight="1" x14ac:dyDescent="0.2">
      <c r="A76" s="9" t="s">
        <v>44</v>
      </c>
      <c r="B76" s="10" t="s">
        <v>125</v>
      </c>
      <c r="C76" s="40">
        <v>146000</v>
      </c>
      <c r="D76" s="40"/>
      <c r="E76" s="40"/>
      <c r="F76" s="63">
        <v>28016.95</v>
      </c>
      <c r="G76" s="40"/>
      <c r="H76" s="40"/>
      <c r="I76" s="40"/>
      <c r="J76" s="40"/>
      <c r="K76" s="41">
        <f t="shared" ref="K76:K83" si="12">(F76/C76)*100</f>
        <v>19.189691780821917</v>
      </c>
      <c r="L76" s="41"/>
    </row>
    <row r="77" spans="1:12" ht="39.75" customHeight="1" x14ac:dyDescent="0.2">
      <c r="A77" s="9" t="s">
        <v>44</v>
      </c>
      <c r="B77" s="10" t="s">
        <v>126</v>
      </c>
      <c r="C77" s="40">
        <v>33200</v>
      </c>
      <c r="D77" s="40">
        <v>33200</v>
      </c>
      <c r="E77" s="40"/>
      <c r="F77" s="63">
        <v>33200</v>
      </c>
      <c r="G77" s="40"/>
      <c r="H77" s="40"/>
      <c r="I77" s="40"/>
      <c r="J77" s="40"/>
      <c r="K77" s="41">
        <f t="shared" si="12"/>
        <v>100</v>
      </c>
      <c r="L77" s="41">
        <f t="shared" ref="L77:L79" si="13">(F77/D77)*100</f>
        <v>100</v>
      </c>
    </row>
    <row r="78" spans="1:12" ht="25.5" x14ac:dyDescent="0.2">
      <c r="A78" s="9" t="s">
        <v>46</v>
      </c>
      <c r="B78" s="10" t="s">
        <v>47</v>
      </c>
      <c r="C78" s="40">
        <v>16500</v>
      </c>
      <c r="D78" s="40">
        <v>16500</v>
      </c>
      <c r="E78" s="40"/>
      <c r="F78" s="63">
        <v>16500</v>
      </c>
      <c r="G78" s="40"/>
      <c r="H78" s="40"/>
      <c r="I78" s="40"/>
      <c r="J78" s="40"/>
      <c r="K78" s="41">
        <f t="shared" si="12"/>
        <v>100</v>
      </c>
      <c r="L78" s="41">
        <f t="shared" si="13"/>
        <v>100</v>
      </c>
    </row>
    <row r="79" spans="1:12" ht="20.25" customHeight="1" x14ac:dyDescent="0.2">
      <c r="A79" s="6" t="s">
        <v>56</v>
      </c>
      <c r="B79" s="7" t="s">
        <v>57</v>
      </c>
      <c r="C79" s="44">
        <f>C80+C81+C82</f>
        <v>142270</v>
      </c>
      <c r="D79" s="44">
        <f t="shared" ref="D79:F79" si="14">D80+D81+D82</f>
        <v>70000</v>
      </c>
      <c r="E79" s="44">
        <f t="shared" si="14"/>
        <v>0</v>
      </c>
      <c r="F79" s="60">
        <f t="shared" si="14"/>
        <v>100374.07</v>
      </c>
      <c r="G79" s="42"/>
      <c r="H79" s="42"/>
      <c r="I79" s="42"/>
      <c r="J79" s="42"/>
      <c r="K79" s="8">
        <f t="shared" si="12"/>
        <v>70.551816967737409</v>
      </c>
      <c r="L79" s="8">
        <f t="shared" si="13"/>
        <v>143.39152857142858</v>
      </c>
    </row>
    <row r="80" spans="1:12" ht="18" customHeight="1" x14ac:dyDescent="0.2">
      <c r="A80" s="9" t="s">
        <v>58</v>
      </c>
      <c r="B80" s="10" t="s">
        <v>127</v>
      </c>
      <c r="C80" s="40">
        <v>88000</v>
      </c>
      <c r="D80" s="40">
        <v>70000</v>
      </c>
      <c r="E80" s="40"/>
      <c r="F80" s="63">
        <v>31247.57</v>
      </c>
      <c r="G80" s="40"/>
      <c r="H80" s="40"/>
      <c r="I80" s="40"/>
      <c r="J80" s="40"/>
      <c r="K80" s="41">
        <f t="shared" si="12"/>
        <v>35.508602272727273</v>
      </c>
      <c r="L80" s="41">
        <f>(F80/D80)*100</f>
        <v>44.639385714285709</v>
      </c>
    </row>
    <row r="81" spans="1:12" x14ac:dyDescent="0.2">
      <c r="A81" s="9" t="s">
        <v>58</v>
      </c>
      <c r="B81" s="10" t="s">
        <v>128</v>
      </c>
      <c r="C81" s="40">
        <v>3400</v>
      </c>
      <c r="D81" s="40">
        <v>0</v>
      </c>
      <c r="E81" s="40"/>
      <c r="F81" s="63">
        <v>0</v>
      </c>
      <c r="G81" s="40"/>
      <c r="H81" s="40"/>
      <c r="I81" s="40"/>
      <c r="J81" s="40"/>
      <c r="K81" s="40">
        <f t="shared" si="12"/>
        <v>0</v>
      </c>
      <c r="L81" s="41"/>
    </row>
    <row r="82" spans="1:12" ht="25.5" x14ac:dyDescent="0.2">
      <c r="A82" s="9" t="s">
        <v>62</v>
      </c>
      <c r="B82" s="10" t="s">
        <v>63</v>
      </c>
      <c r="C82" s="20">
        <v>50870</v>
      </c>
      <c r="D82" s="20">
        <v>0</v>
      </c>
      <c r="E82" s="20"/>
      <c r="F82" s="64">
        <v>69126.5</v>
      </c>
      <c r="G82" s="20"/>
      <c r="H82" s="20"/>
      <c r="I82" s="20"/>
      <c r="J82" s="20"/>
      <c r="K82" s="41">
        <f t="shared" ref="K82:K84" si="15">(F82/C82)*100</f>
        <v>135.88853941419302</v>
      </c>
      <c r="L82" s="41" t="e">
        <f>(F82/D82)*100</f>
        <v>#DIV/0!</v>
      </c>
    </row>
    <row r="83" spans="1:12" ht="20.25" customHeight="1" x14ac:dyDescent="0.2">
      <c r="A83" s="6" t="s">
        <v>82</v>
      </c>
      <c r="B83" s="7" t="s">
        <v>83</v>
      </c>
      <c r="C83" s="45">
        <f>C84+C85+C86+C87+C88</f>
        <v>7151640</v>
      </c>
      <c r="D83" s="45">
        <f t="shared" ref="D83:F83" si="16">D84+D85+D86+D87+D88</f>
        <v>2138640</v>
      </c>
      <c r="E83" s="45">
        <f t="shared" si="16"/>
        <v>0</v>
      </c>
      <c r="F83" s="65">
        <f t="shared" si="16"/>
        <v>52230.740000000005</v>
      </c>
      <c r="G83" s="21"/>
      <c r="H83" s="21"/>
      <c r="I83" s="21"/>
      <c r="J83" s="21"/>
      <c r="K83" s="8">
        <f t="shared" si="12"/>
        <v>0.73033234335061614</v>
      </c>
      <c r="L83" s="8">
        <f t="shared" ref="L83" si="17">(F83/D83)*100</f>
        <v>2.4422408633524113</v>
      </c>
    </row>
    <row r="84" spans="1:12" ht="16.5" customHeight="1" x14ac:dyDescent="0.2">
      <c r="A84" s="24" t="s">
        <v>130</v>
      </c>
      <c r="B84" s="25" t="s">
        <v>129</v>
      </c>
      <c r="C84" s="20">
        <v>500000</v>
      </c>
      <c r="D84" s="20">
        <v>200000</v>
      </c>
      <c r="E84" s="20"/>
      <c r="F84" s="64">
        <v>0</v>
      </c>
      <c r="G84" s="20"/>
      <c r="H84" s="20"/>
      <c r="I84" s="20"/>
      <c r="J84" s="20"/>
      <c r="K84" s="41">
        <f t="shared" si="15"/>
        <v>0</v>
      </c>
      <c r="L84" s="41">
        <f>(F84/D84)*100</f>
        <v>0</v>
      </c>
    </row>
    <row r="85" spans="1:12" ht="24.75" customHeight="1" x14ac:dyDescent="0.2">
      <c r="A85" s="24" t="s">
        <v>131</v>
      </c>
      <c r="B85" s="27" t="s">
        <v>132</v>
      </c>
      <c r="C85" s="20">
        <v>61800</v>
      </c>
      <c r="D85" s="20">
        <v>61800</v>
      </c>
      <c r="E85" s="20"/>
      <c r="F85" s="64">
        <v>0</v>
      </c>
      <c r="G85" s="20"/>
      <c r="H85" s="20"/>
      <c r="I85" s="20"/>
      <c r="J85" s="20"/>
      <c r="K85" s="41">
        <f t="shared" ref="K85:L90" si="18">(F85/C85)*100</f>
        <v>0</v>
      </c>
      <c r="L85" s="41">
        <f t="shared" ref="L85:L89" si="19">(F85/D85)*100</f>
        <v>0</v>
      </c>
    </row>
    <row r="86" spans="1:12" ht="25.5" x14ac:dyDescent="0.2">
      <c r="A86" s="24" t="s">
        <v>86</v>
      </c>
      <c r="B86" s="27" t="s">
        <v>87</v>
      </c>
      <c r="C86" s="20">
        <v>2746000</v>
      </c>
      <c r="D86" s="20">
        <v>65000</v>
      </c>
      <c r="E86" s="20"/>
      <c r="F86" s="64">
        <v>25392</v>
      </c>
      <c r="G86" s="20"/>
      <c r="H86" s="20"/>
      <c r="I86" s="20"/>
      <c r="J86" s="20"/>
      <c r="K86" s="41">
        <f t="shared" si="18"/>
        <v>0.92469045884923529</v>
      </c>
      <c r="L86" s="41">
        <f t="shared" si="19"/>
        <v>39.064615384615387</v>
      </c>
    </row>
    <row r="87" spans="1:12" ht="25.5" customHeight="1" x14ac:dyDescent="0.2">
      <c r="A87" s="24" t="s">
        <v>135</v>
      </c>
      <c r="B87" s="27" t="s">
        <v>136</v>
      </c>
      <c r="C87" s="20">
        <v>3817000</v>
      </c>
      <c r="D87" s="20">
        <v>1785000</v>
      </c>
      <c r="E87" s="20"/>
      <c r="F87" s="64">
        <v>0</v>
      </c>
      <c r="G87" s="20"/>
      <c r="H87" s="20"/>
      <c r="I87" s="20"/>
      <c r="J87" s="20"/>
      <c r="K87" s="41">
        <f t="shared" si="18"/>
        <v>0</v>
      </c>
      <c r="L87" s="41">
        <f t="shared" si="19"/>
        <v>0</v>
      </c>
    </row>
    <row r="88" spans="1:12" ht="25.5" x14ac:dyDescent="0.2">
      <c r="A88" s="24" t="s">
        <v>133</v>
      </c>
      <c r="B88" s="27" t="s">
        <v>134</v>
      </c>
      <c r="C88" s="20">
        <v>26840</v>
      </c>
      <c r="D88" s="20">
        <v>26840</v>
      </c>
      <c r="E88" s="20"/>
      <c r="F88" s="64">
        <v>26838.74</v>
      </c>
      <c r="G88" s="20"/>
      <c r="H88" s="20"/>
      <c r="I88" s="20"/>
      <c r="J88" s="20"/>
      <c r="K88" s="30">
        <f t="shared" si="18"/>
        <v>99.995305514157991</v>
      </c>
      <c r="L88" s="30">
        <f t="shared" si="19"/>
        <v>99.995305514157991</v>
      </c>
    </row>
    <row r="89" spans="1:12" ht="22.5" customHeight="1" x14ac:dyDescent="0.2">
      <c r="A89" s="6" t="s">
        <v>90</v>
      </c>
      <c r="B89" s="7" t="s">
        <v>91</v>
      </c>
      <c r="C89" s="45">
        <f>C90</f>
        <v>110000</v>
      </c>
      <c r="D89" s="45">
        <f t="shared" ref="D89:F89" si="20">D90</f>
        <v>11800</v>
      </c>
      <c r="E89" s="45">
        <f t="shared" si="20"/>
        <v>0</v>
      </c>
      <c r="F89" s="65">
        <f t="shared" si="20"/>
        <v>0</v>
      </c>
      <c r="G89" s="21"/>
      <c r="H89" s="21"/>
      <c r="I89" s="21"/>
      <c r="J89" s="21"/>
      <c r="K89" s="8">
        <f t="shared" si="18"/>
        <v>0</v>
      </c>
      <c r="L89" s="8">
        <f t="shared" si="19"/>
        <v>0</v>
      </c>
    </row>
    <row r="90" spans="1:12" ht="25.5" x14ac:dyDescent="0.2">
      <c r="A90" s="24" t="s">
        <v>138</v>
      </c>
      <c r="B90" s="27" t="s">
        <v>137</v>
      </c>
      <c r="C90" s="20">
        <v>110000</v>
      </c>
      <c r="D90" s="20">
        <v>11800</v>
      </c>
      <c r="E90" s="20"/>
      <c r="F90" s="64">
        <v>0</v>
      </c>
      <c r="G90" s="20"/>
      <c r="H90" s="20"/>
      <c r="I90" s="20"/>
      <c r="J90" s="20"/>
      <c r="K90" s="30">
        <f t="shared" si="18"/>
        <v>0</v>
      </c>
      <c r="L90" s="30">
        <f t="shared" si="18"/>
        <v>0</v>
      </c>
    </row>
    <row r="91" spans="1:12" ht="19.5" customHeight="1" x14ac:dyDescent="0.2">
      <c r="A91" s="18"/>
      <c r="B91" s="46" t="s">
        <v>139</v>
      </c>
      <c r="C91" s="46">
        <f>C61+C66+C74+C79+C83+C89</f>
        <v>13464065</v>
      </c>
      <c r="D91" s="46">
        <f t="shared" ref="D91:F91" si="21">D61+D66+D74+D79+D83+D89</f>
        <v>6923550</v>
      </c>
      <c r="E91" s="46">
        <f t="shared" si="21"/>
        <v>0</v>
      </c>
      <c r="F91" s="66">
        <f t="shared" si="21"/>
        <v>1508928.9100000004</v>
      </c>
      <c r="G91" s="18"/>
      <c r="H91" s="18"/>
      <c r="I91" s="18"/>
      <c r="J91" s="18"/>
      <c r="K91" s="15">
        <f>(F91/C91)*100</f>
        <v>11.207082779234952</v>
      </c>
      <c r="L91" s="15">
        <f t="shared" ref="L91:L93" si="22">(F91/D91)*100</f>
        <v>21.794150544157265</v>
      </c>
    </row>
    <row r="92" spans="1:12" ht="18.75" customHeight="1" x14ac:dyDescent="0.2">
      <c r="A92" s="18"/>
      <c r="B92" s="47" t="s">
        <v>140</v>
      </c>
      <c r="C92" s="46">
        <f>C61+C66+C74+C79+C83+C89</f>
        <v>13464065</v>
      </c>
      <c r="D92" s="46">
        <f t="shared" ref="D92:F92" si="23">D61+D66+D74+D79+D83+D89</f>
        <v>6923550</v>
      </c>
      <c r="E92" s="46">
        <f t="shared" si="23"/>
        <v>0</v>
      </c>
      <c r="F92" s="66">
        <f t="shared" si="23"/>
        <v>1508928.9100000004</v>
      </c>
      <c r="G92" s="18"/>
      <c r="H92" s="18"/>
      <c r="I92" s="18"/>
      <c r="J92" s="18"/>
      <c r="K92" s="15">
        <f>(F92/C92)*100</f>
        <v>11.207082779234952</v>
      </c>
      <c r="L92" s="15">
        <f t="shared" si="22"/>
        <v>21.794150544157265</v>
      </c>
    </row>
    <row r="93" spans="1:12" ht="22.5" customHeight="1" x14ac:dyDescent="0.2">
      <c r="A93" s="18"/>
      <c r="B93" s="49" t="s">
        <v>141</v>
      </c>
      <c r="C93" s="50">
        <f>C59+C92</f>
        <v>122828635</v>
      </c>
      <c r="D93" s="50">
        <f t="shared" ref="D93:F93" si="24">D59+D92</f>
        <v>40433260</v>
      </c>
      <c r="E93" s="50">
        <f t="shared" si="24"/>
        <v>0</v>
      </c>
      <c r="F93" s="50">
        <f t="shared" si="24"/>
        <v>29769738.5</v>
      </c>
      <c r="G93" s="18"/>
      <c r="H93" s="18"/>
      <c r="I93" s="18"/>
      <c r="J93" s="18"/>
      <c r="K93" s="15">
        <f>(F93/C93)*100</f>
        <v>24.236806425472366</v>
      </c>
      <c r="L93" s="15">
        <f t="shared" si="22"/>
        <v>73.626856948957368</v>
      </c>
    </row>
    <row r="94" spans="1:12" ht="18" customHeight="1" x14ac:dyDescent="0.2">
      <c r="A94" s="20"/>
      <c r="B94" s="51" t="s">
        <v>142</v>
      </c>
      <c r="C94" s="20"/>
      <c r="D94" s="20"/>
      <c r="E94" s="20"/>
      <c r="F94" s="64"/>
      <c r="G94" s="20"/>
      <c r="H94" s="20"/>
      <c r="I94" s="20"/>
      <c r="J94" s="20"/>
      <c r="K94" s="20"/>
      <c r="L94" s="20"/>
    </row>
    <row r="95" spans="1:12" ht="21.75" customHeight="1" x14ac:dyDescent="0.2">
      <c r="A95" s="6" t="s">
        <v>90</v>
      </c>
      <c r="B95" s="7" t="s">
        <v>91</v>
      </c>
      <c r="C95" s="45">
        <f>C96</f>
        <v>100000</v>
      </c>
      <c r="D95" s="45">
        <f>D96</f>
        <v>30000</v>
      </c>
      <c r="E95" s="45">
        <f t="shared" ref="E95:F95" si="25">E96</f>
        <v>0</v>
      </c>
      <c r="F95" s="65">
        <f t="shared" si="25"/>
        <v>30000</v>
      </c>
      <c r="G95" s="21"/>
      <c r="H95" s="21"/>
      <c r="I95" s="21"/>
      <c r="J95" s="21"/>
      <c r="K95" s="8">
        <f t="shared" ref="K95" si="26">(F95/C95)*100</f>
        <v>30</v>
      </c>
      <c r="L95" s="8">
        <f t="shared" ref="L95" si="27">(F95/D95)*100</f>
        <v>100</v>
      </c>
    </row>
    <row r="96" spans="1:12" ht="19.5" customHeight="1" x14ac:dyDescent="0.2">
      <c r="A96" s="24" t="s">
        <v>144</v>
      </c>
      <c r="B96" s="25" t="s">
        <v>143</v>
      </c>
      <c r="C96" s="20">
        <v>100000</v>
      </c>
      <c r="D96" s="20">
        <v>30000</v>
      </c>
      <c r="E96" s="20"/>
      <c r="F96" s="64">
        <v>30000</v>
      </c>
      <c r="G96" s="20"/>
      <c r="H96" s="20"/>
      <c r="I96" s="20"/>
      <c r="J96" s="20"/>
      <c r="K96" s="30">
        <f t="shared" ref="K96" si="28">(F96/C96)*100</f>
        <v>30</v>
      </c>
      <c r="L96" s="30">
        <f t="shared" ref="L96:L97" si="29">(F96/D96)*100</f>
        <v>100</v>
      </c>
    </row>
    <row r="97" spans="1:13" ht="18" customHeight="1" x14ac:dyDescent="0.2">
      <c r="A97" s="52"/>
      <c r="B97" s="49" t="s">
        <v>145</v>
      </c>
      <c r="C97" s="46">
        <f>C95</f>
        <v>100000</v>
      </c>
      <c r="D97" s="46">
        <f>D95</f>
        <v>30000</v>
      </c>
      <c r="E97" s="46"/>
      <c r="F97" s="66">
        <f>F95</f>
        <v>30000</v>
      </c>
      <c r="G97" s="18"/>
      <c r="H97" s="18"/>
      <c r="I97" s="18"/>
      <c r="J97" s="18"/>
      <c r="K97" s="15">
        <f>(F97/C97)*100</f>
        <v>30</v>
      </c>
      <c r="L97" s="15">
        <f t="shared" si="29"/>
        <v>100</v>
      </c>
    </row>
    <row r="98" spans="1:13" ht="18" customHeight="1" x14ac:dyDescent="0.2">
      <c r="A98" s="23"/>
      <c r="B98" s="53" t="s">
        <v>146</v>
      </c>
      <c r="C98" s="20"/>
      <c r="D98" s="20"/>
      <c r="E98" s="20"/>
      <c r="F98" s="64"/>
      <c r="G98" s="20"/>
      <c r="H98" s="20"/>
      <c r="I98" s="20"/>
      <c r="J98" s="20"/>
      <c r="K98" s="20"/>
      <c r="L98" s="20"/>
    </row>
    <row r="99" spans="1:13" ht="18.75" customHeight="1" x14ac:dyDescent="0.2">
      <c r="A99" s="54">
        <v>602000</v>
      </c>
      <c r="B99" s="53" t="s">
        <v>147</v>
      </c>
      <c r="C99" s="54">
        <v>8185529</v>
      </c>
      <c r="D99" s="54">
        <v>1995315</v>
      </c>
      <c r="E99" s="54"/>
      <c r="F99" s="67">
        <v>3592722.05</v>
      </c>
      <c r="G99" s="54"/>
      <c r="H99" s="54"/>
      <c r="I99" s="54"/>
      <c r="J99" s="54"/>
      <c r="K99" s="54"/>
      <c r="L99" s="54"/>
    </row>
    <row r="100" spans="1:13" ht="15.75" customHeight="1" x14ac:dyDescent="0.2">
      <c r="A100" s="20">
        <v>602100</v>
      </c>
      <c r="B100" s="25" t="s">
        <v>151</v>
      </c>
      <c r="C100" s="20">
        <v>3157842</v>
      </c>
      <c r="D100" s="20">
        <v>2322042</v>
      </c>
      <c r="E100" s="20"/>
      <c r="F100" s="64">
        <v>4076946.35</v>
      </c>
      <c r="G100" s="20"/>
      <c r="H100" s="20"/>
      <c r="I100" s="20"/>
      <c r="J100" s="20"/>
      <c r="K100" s="20"/>
      <c r="L100" s="20"/>
    </row>
    <row r="101" spans="1:13" ht="16.5" customHeight="1" x14ac:dyDescent="0.2">
      <c r="A101" s="20">
        <v>602200</v>
      </c>
      <c r="B101" s="25" t="s">
        <v>148</v>
      </c>
      <c r="C101" s="20"/>
      <c r="D101" s="20"/>
      <c r="E101" s="20"/>
      <c r="F101" s="64">
        <v>5567073.6799999997</v>
      </c>
      <c r="G101" s="20"/>
      <c r="H101" s="20"/>
      <c r="I101" s="20"/>
      <c r="J101" s="20"/>
      <c r="K101" s="20"/>
      <c r="L101" s="20"/>
    </row>
    <row r="102" spans="1:13" ht="17.25" customHeight="1" x14ac:dyDescent="0.2">
      <c r="A102" s="20">
        <v>602304</v>
      </c>
      <c r="B102" s="25" t="s">
        <v>150</v>
      </c>
      <c r="C102" s="20">
        <v>-245261</v>
      </c>
      <c r="D102" s="20">
        <v>-61317</v>
      </c>
      <c r="E102" s="20"/>
      <c r="F102" s="64">
        <v>0</v>
      </c>
      <c r="G102" s="20"/>
      <c r="H102" s="20"/>
      <c r="I102" s="20"/>
      <c r="J102" s="20"/>
      <c r="K102" s="20"/>
      <c r="L102" s="20"/>
    </row>
    <row r="103" spans="1:13" ht="30" customHeight="1" x14ac:dyDescent="0.2">
      <c r="A103" s="20">
        <v>602400</v>
      </c>
      <c r="B103" s="27" t="s">
        <v>149</v>
      </c>
      <c r="C103" s="20">
        <v>-11098110</v>
      </c>
      <c r="D103" s="20">
        <v>-4256040</v>
      </c>
      <c r="E103" s="20"/>
      <c r="F103" s="64">
        <v>-2102594.7200000002</v>
      </c>
      <c r="G103" s="20"/>
      <c r="H103" s="20"/>
      <c r="I103" s="20"/>
      <c r="J103" s="20"/>
      <c r="K103" s="20"/>
      <c r="L103" s="20"/>
    </row>
    <row r="104" spans="1:13" ht="16.5" customHeight="1" x14ac:dyDescent="0.2">
      <c r="A104" s="20"/>
      <c r="B104" s="53" t="s">
        <v>152</v>
      </c>
      <c r="C104" s="20"/>
      <c r="D104" s="20"/>
      <c r="E104" s="20"/>
      <c r="F104" s="64"/>
      <c r="G104" s="20"/>
      <c r="H104" s="20"/>
      <c r="I104" s="20"/>
      <c r="J104" s="20"/>
      <c r="K104" s="20"/>
      <c r="L104" s="20"/>
    </row>
    <row r="105" spans="1:13" ht="16.5" customHeight="1" x14ac:dyDescent="0.2">
      <c r="A105" s="54">
        <v>602000</v>
      </c>
      <c r="B105" s="53" t="s">
        <v>147</v>
      </c>
      <c r="C105" s="20">
        <v>-12003750</v>
      </c>
      <c r="D105" s="20"/>
      <c r="E105" s="20"/>
      <c r="F105" s="64">
        <v>-673938.27</v>
      </c>
      <c r="G105" s="20"/>
      <c r="H105" s="20"/>
      <c r="I105" s="20"/>
      <c r="J105" s="20"/>
      <c r="K105" s="20"/>
      <c r="L105" s="20"/>
      <c r="M105" s="55"/>
    </row>
    <row r="106" spans="1:13" ht="20.25" customHeight="1" x14ac:dyDescent="0.2">
      <c r="A106" s="20">
        <v>602100</v>
      </c>
      <c r="B106" s="25" t="s">
        <v>151</v>
      </c>
      <c r="C106" s="20">
        <v>905640</v>
      </c>
      <c r="D106" s="20"/>
      <c r="E106" s="20"/>
      <c r="F106" s="64">
        <v>1981221.95</v>
      </c>
      <c r="G106" s="20"/>
      <c r="H106" s="20"/>
      <c r="I106" s="20"/>
      <c r="J106" s="20"/>
      <c r="K106" s="20"/>
      <c r="L106" s="20"/>
    </row>
    <row r="107" spans="1:13" ht="18.75" customHeight="1" x14ac:dyDescent="0.2">
      <c r="A107" s="20">
        <v>602200</v>
      </c>
      <c r="B107" s="25" t="s">
        <v>148</v>
      </c>
      <c r="C107" s="20"/>
      <c r="D107" s="20"/>
      <c r="E107" s="20"/>
      <c r="F107" s="64">
        <v>3409878.4</v>
      </c>
      <c r="G107" s="20"/>
      <c r="H107" s="20"/>
      <c r="I107" s="20"/>
      <c r="J107" s="20"/>
      <c r="K107" s="20"/>
      <c r="L107" s="20"/>
      <c r="M107" s="55"/>
    </row>
    <row r="108" spans="1:13" ht="27.75" customHeight="1" x14ac:dyDescent="0.2">
      <c r="A108" s="20">
        <v>602400</v>
      </c>
      <c r="B108" s="27" t="s">
        <v>149</v>
      </c>
      <c r="C108" s="20">
        <v>11098110</v>
      </c>
      <c r="D108" s="20">
        <v>4256040</v>
      </c>
      <c r="E108" s="20"/>
      <c r="F108" s="64">
        <v>2102594.7200000002</v>
      </c>
      <c r="G108" s="20"/>
      <c r="H108" s="20"/>
      <c r="I108" s="20"/>
      <c r="J108" s="20"/>
      <c r="K108" s="20"/>
      <c r="L108" s="20"/>
    </row>
    <row r="110" spans="1:13" x14ac:dyDescent="0.2">
      <c r="B110" s="56" t="s">
        <v>153</v>
      </c>
    </row>
    <row r="111" spans="1:13" x14ac:dyDescent="0.2">
      <c r="B111" s="56" t="s">
        <v>154</v>
      </c>
      <c r="F111" t="s">
        <v>155</v>
      </c>
    </row>
  </sheetData>
  <mergeCells count="2">
    <mergeCell ref="K1:L1"/>
    <mergeCell ref="F2:L3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2018-05-24T14:17:17Z</cp:lastPrinted>
  <dcterms:created xsi:type="dcterms:W3CDTF">2018-05-22T11:21:30Z</dcterms:created>
  <dcterms:modified xsi:type="dcterms:W3CDTF">2018-05-31T13:54:43Z</dcterms:modified>
</cp:coreProperties>
</file>