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tabRatio="764" activeTab="0"/>
  </bookViews>
  <sheets>
    <sheet name="9 міс.18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'9 міс.18'!$4:$6</definedName>
    <definedName name="_xlnm.Print_Area" localSheetId="0">'9 міс.18'!$A$1:$L$119</definedName>
  </definedNames>
  <calcPr fullCalcOnLoad="1"/>
</workbook>
</file>

<file path=xl/sharedStrings.xml><?xml version="1.0" encoding="utf-8"?>
<sst xmlns="http://schemas.openxmlformats.org/spreadsheetml/2006/main" count="132" uniqueCount="126">
  <si>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</si>
  <si>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</si>
  <si>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</si>
  <si>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</si>
  <si>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</si>
  <si>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</si>
  <si>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</si>
  <si>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</si>
  <si>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</si>
  <si>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</si>
  <si>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</si>
  <si>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</si>
  <si>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</si>
  <si>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</si>
  <si>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</si>
  <si>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</si>
  <si>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</si>
  <si>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</si>
  <si>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</si>
  <si>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</si>
  <si>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</si>
  <si>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</si>
  <si>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</si>
  <si>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</si>
  <si>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</si>
  <si>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</si>
  <si>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</si>
  <si>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</si>
  <si>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</si>
  <si>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</si>
  <si>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</si>
  <si>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</si>
  <si>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</si>
  <si>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</si>
  <si>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</si>
  <si>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спеціальне користування водними ресурсами</t>
  </si>
  <si>
    <t>Платежі за користування надрами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</si>
  <si>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</si>
  <si>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</si>
  <si>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</si>
  <si>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</si>
  <si>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</si>
  <si>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</si>
  <si>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</si>
  <si>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</si>
  <si>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</si>
  <si>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</si>
  <si>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</si>
  <si>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</si>
  <si>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</si>
  <si>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</si>
  <si>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</si>
  <si>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</si>
  <si>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</si>
  <si>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</si>
  <si>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</si>
  <si>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</si>
  <si>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</si>
  <si>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</si>
  <si>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</si>
  <si>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</si>
  <si>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</si>
  <si>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Залишок коштів на 01.01.2004 р.</t>
  </si>
  <si>
    <t>Інші субвенції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</si>
  <si>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</si>
  <si>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</si>
  <si>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</si>
  <si>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</si>
  <si>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</si>
  <si>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</si>
  <si>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</si>
  <si>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</si>
  <si>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</si>
  <si>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</si>
  <si>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</si>
  <si>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</si>
  <si>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</si>
  <si>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</si>
  <si>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</si>
  <si>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</si>
  <si>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</si>
  <si>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</si>
  <si>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</si>
  <si>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</si>
  <si>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</si>
  <si>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Податок на прибуток підприємств та фінансових установ  комунальної власності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</si>
  <si>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</si>
  <si>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</si>
  <si>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</si>
  <si>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</si>
  <si>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</si>
  <si>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</si>
  <si>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</si>
  <si>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</si>
  <si>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</si>
  <si>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</si>
  <si>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</si>
  <si>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</si>
  <si>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</si>
  <si>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</si>
  <si>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тнриторію  України підакцизних товарів (продукції)</t>
  </si>
  <si>
    <t xml:space="preserve">Акцизний податок з реалізації суб"єктами  господарбвання роздрыбноъ торгывлыпідакцизних товарів 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</si>
  <si>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</si>
  <si>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</si>
  <si>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</si>
  <si>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</si>
  <si>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</si>
  <si>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</si>
  <si>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</si>
  <si>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</si>
  <si>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Проект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</si>
  <si>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</si>
  <si>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</si>
  <si>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</si>
  <si>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за рахунок залишку коштів освітньої  субвенції 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</si>
  <si>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</si>
  <si>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</si>
  <si>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Адміністративні штрафи та штрафні 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</si>
  <si>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</t>
  </si>
  <si>
    <t>Цільові фонди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</si>
  <si>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</si>
  <si>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</si>
  <si>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</si>
  <si>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Виконання міського бюджету за 9 місяців 2018 року</t>
  </si>
  <si>
    <t>Додаток  1</t>
  </si>
  <si>
    <t>до рішення виконавчого комітету  міської ради від 02.11.2018 року "Про  звіт про виконання міського бюджету за 9 місяців 2018 року"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</si>
</sst>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3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8"/>
      <name val="Times New Roman Cyr"/>
      <family val="0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justify" vertical="center" wrapText="1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5" fontId="2" fillId="0" borderId="33" xfId="53" applyNumberFormat="1" applyFont="1" applyFill="1" applyBorder="1" applyProtection="1">
      <alignment/>
      <protection locked="0"/>
    </xf>
    <xf numFmtId="1" fontId="2" fillId="0" borderId="33" xfId="53" applyNumberFormat="1" applyFont="1" applyFill="1" applyBorder="1" applyProtection="1">
      <alignment/>
      <protection locked="0"/>
    </xf>
    <xf numFmtId="186" fontId="2" fillId="0" borderId="33" xfId="53" applyNumberFormat="1" applyFont="1" applyFill="1" applyBorder="1" applyProtection="1">
      <alignment/>
      <protection locked="0"/>
    </xf>
    <xf numFmtId="186" fontId="2" fillId="0" borderId="34" xfId="53" applyNumberFormat="1" applyFont="1" applyFill="1" applyBorder="1" applyProtection="1">
      <alignment/>
      <protection/>
    </xf>
    <xf numFmtId="186" fontId="2" fillId="33" borderId="35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/>
    </xf>
    <xf numFmtId="186" fontId="2" fillId="0" borderId="37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8" xfId="53" applyNumberFormat="1" applyFont="1" applyFill="1" applyBorder="1" applyProtection="1">
      <alignment/>
      <protection locked="0"/>
    </xf>
    <xf numFmtId="186" fontId="2" fillId="0" borderId="39" xfId="53" applyNumberFormat="1" applyFont="1" applyFill="1" applyBorder="1" applyProtection="1">
      <alignment/>
      <protection locked="0"/>
    </xf>
    <xf numFmtId="186" fontId="2" fillId="0" borderId="40" xfId="53" applyNumberFormat="1" applyFont="1" applyFill="1" applyBorder="1" applyProtection="1">
      <alignment/>
      <protection/>
    </xf>
    <xf numFmtId="186" fontId="2" fillId="33" borderId="41" xfId="53" applyNumberFormat="1" applyFont="1" applyFill="1" applyBorder="1" applyProtection="1">
      <alignment/>
      <protection/>
    </xf>
    <xf numFmtId="185" fontId="2" fillId="0" borderId="38" xfId="53" applyNumberFormat="1" applyFont="1" applyFill="1" applyBorder="1" applyProtection="1">
      <alignment/>
      <protection locked="0"/>
    </xf>
    <xf numFmtId="1" fontId="2" fillId="0" borderId="38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9" xfId="53" applyNumberFormat="1" applyFont="1" applyFill="1" applyBorder="1" applyProtection="1">
      <alignment/>
      <protection locked="0"/>
    </xf>
    <xf numFmtId="1" fontId="2" fillId="0" borderId="39" xfId="53" applyNumberFormat="1" applyFont="1" applyFill="1" applyBorder="1" applyProtection="1">
      <alignment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38" xfId="53" applyFont="1" applyBorder="1" applyAlignment="1" applyProtection="1">
      <alignment vertical="center" wrapText="1"/>
      <protection locked="0"/>
    </xf>
    <xf numFmtId="186" fontId="2" fillId="0" borderId="43" xfId="53" applyNumberFormat="1" applyFont="1" applyBorder="1" applyAlignment="1" applyProtection="1">
      <alignment horizontal="right"/>
      <protection/>
    </xf>
    <xf numFmtId="186" fontId="2" fillId="0" borderId="44" xfId="53" applyNumberFormat="1" applyFont="1" applyBorder="1" applyAlignment="1" applyProtection="1">
      <alignment horizontal="right"/>
      <protection/>
    </xf>
    <xf numFmtId="49" fontId="24" fillId="0" borderId="45" xfId="53" applyNumberFormat="1" applyFont="1" applyBorder="1" applyAlignment="1" applyProtection="1">
      <alignment horizontal="center" vertical="top" wrapText="1"/>
      <protection/>
    </xf>
    <xf numFmtId="49" fontId="20" fillId="0" borderId="13" xfId="53" applyNumberFormat="1" applyFont="1" applyBorder="1" applyAlignment="1" applyProtection="1">
      <alignment horizontal="center" vertical="top" wrapText="1"/>
      <protection/>
    </xf>
    <xf numFmtId="49" fontId="25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2" xfId="53" applyFont="1" applyFill="1" applyBorder="1" applyAlignment="1" applyProtection="1">
      <alignment horizontal="center"/>
      <protection locked="0"/>
    </xf>
    <xf numFmtId="0" fontId="5" fillId="0" borderId="38" xfId="53" applyFont="1" applyFill="1" applyBorder="1" applyAlignment="1" applyProtection="1">
      <alignment horizontal="left" vertical="center" wrapText="1"/>
      <protection locked="0"/>
    </xf>
    <xf numFmtId="0" fontId="5" fillId="0" borderId="46" xfId="53" applyFont="1" applyFill="1" applyBorder="1" applyAlignment="1" applyProtection="1">
      <alignment horizontal="center"/>
      <protection locked="0"/>
    </xf>
    <xf numFmtId="0" fontId="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9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2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8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48" xfId="53" applyFont="1" applyFill="1" applyBorder="1" applyAlignment="1" applyProtection="1">
      <alignment horizontal="center"/>
      <protection locked="0"/>
    </xf>
    <xf numFmtId="0" fontId="11" fillId="0" borderId="33" xfId="53" applyFont="1" applyFill="1" applyBorder="1" applyAlignment="1" applyProtection="1">
      <alignment horizontal="center"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9" fillId="0" borderId="14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49" xfId="53" applyFont="1" applyFill="1" applyBorder="1" applyAlignment="1" applyProtection="1">
      <alignment horizontal="center"/>
      <protection locked="0"/>
    </xf>
    <xf numFmtId="185" fontId="2" fillId="0" borderId="50" xfId="53" applyNumberFormat="1" applyFont="1" applyFill="1" applyBorder="1" applyProtection="1">
      <alignment/>
      <protection locked="0"/>
    </xf>
    <xf numFmtId="1" fontId="2" fillId="0" borderId="50" xfId="53" applyNumberFormat="1" applyFont="1" applyFill="1" applyBorder="1" applyProtection="1">
      <alignment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49" fontId="24" fillId="0" borderId="25" xfId="53" applyNumberFormat="1" applyFont="1" applyBorder="1" applyAlignment="1" applyProtection="1">
      <alignment horizontal="center" vertical="top" wrapText="1"/>
      <protection/>
    </xf>
    <xf numFmtId="49" fontId="4" fillId="0" borderId="14" xfId="53" applyNumberFormat="1" applyFont="1" applyBorder="1" applyAlignment="1" applyProtection="1">
      <alignment horizontal="center" vertical="top" wrapText="1"/>
      <protection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180" fontId="9" fillId="0" borderId="14" xfId="53" applyNumberFormat="1" applyFont="1" applyFill="1" applyBorder="1" applyAlignment="1" applyProtection="1">
      <alignment horizontal="center" vertical="top" wrapText="1"/>
      <protection/>
    </xf>
    <xf numFmtId="180" fontId="9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Font="1" applyBorder="1" applyAlignment="1" applyProtection="1">
      <alignment horizontal="center"/>
      <protection/>
    </xf>
    <xf numFmtId="49" fontId="23" fillId="0" borderId="51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26" fillId="0" borderId="38" xfId="53" applyFont="1" applyBorder="1" applyAlignment="1" applyProtection="1">
      <alignment vertical="center" wrapText="1"/>
      <protection locked="0"/>
    </xf>
    <xf numFmtId="186" fontId="2" fillId="0" borderId="53" xfId="53" applyNumberFormat="1" applyFont="1" applyFill="1" applyBorder="1" applyProtection="1">
      <alignment/>
      <protection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54" xfId="53" applyFont="1" applyFill="1" applyBorder="1" applyAlignment="1" applyProtection="1">
      <alignment horizontal="center"/>
      <protection locked="0"/>
    </xf>
    <xf numFmtId="0" fontId="11" fillId="0" borderId="36" xfId="53" applyFont="1" applyFill="1" applyBorder="1" applyAlignment="1" applyProtection="1">
      <alignment horizontal="justify" vertical="center" wrapText="1"/>
      <protection locked="0"/>
    </xf>
    <xf numFmtId="0" fontId="5" fillId="0" borderId="47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50" xfId="53" applyFont="1" applyFill="1" applyBorder="1" applyAlignment="1" applyProtection="1">
      <alignment horizontal="justify" vertical="center" wrapText="1"/>
      <protection locked="0"/>
    </xf>
    <xf numFmtId="0" fontId="11" fillId="0" borderId="45" xfId="53" applyFont="1" applyBorder="1" applyAlignment="1" applyProtection="1">
      <alignment horizontal="center" vertical="center"/>
      <protection locked="0"/>
    </xf>
    <xf numFmtId="0" fontId="11" fillId="0" borderId="55" xfId="53" applyFont="1" applyBorder="1" applyAlignment="1" applyProtection="1">
      <alignment vertical="center" wrapText="1"/>
      <protection locked="0"/>
    </xf>
    <xf numFmtId="185" fontId="2" fillId="0" borderId="55" xfId="53" applyNumberFormat="1" applyFont="1" applyFill="1" applyBorder="1" applyProtection="1">
      <alignment/>
      <protection locked="0"/>
    </xf>
    <xf numFmtId="1" fontId="2" fillId="0" borderId="55" xfId="53" applyNumberFormat="1" applyFont="1" applyFill="1" applyBorder="1" applyProtection="1">
      <alignment/>
      <protection locked="0"/>
    </xf>
    <xf numFmtId="0" fontId="62" fillId="0" borderId="13" xfId="0" applyFont="1" applyBorder="1" applyAlignment="1">
      <alignment wrapText="1"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21" fillId="0" borderId="52" xfId="53" applyFont="1" applyFill="1" applyBorder="1" applyAlignment="1" applyProtection="1">
      <alignment horizontal="center" vertical="center" wrapText="1"/>
      <protection/>
    </xf>
    <xf numFmtId="0" fontId="13" fillId="0" borderId="52" xfId="53" applyFont="1" applyFill="1" applyBorder="1" applyAlignment="1" applyProtection="1">
      <alignment horizontal="center" vertical="center" wrapText="1"/>
      <protection/>
    </xf>
    <xf numFmtId="0" fontId="22" fillId="0" borderId="57" xfId="53" applyFont="1" applyFill="1" applyBorder="1" applyAlignment="1" applyProtection="1">
      <alignment horizontal="center" vertical="center" wrapText="1"/>
      <protection/>
    </xf>
    <xf numFmtId="0" fontId="22" fillId="0" borderId="58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Protection="1">
      <alignment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15" fillId="0" borderId="5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60" xfId="0" applyFont="1" applyBorder="1" applyAlignment="1" applyProtection="1">
      <alignment horizontal="center" vertical="center" wrapText="1"/>
      <protection/>
    </xf>
    <xf numFmtId="0" fontId="15" fillId="0" borderId="6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5" fillId="0" borderId="62" xfId="53" applyNumberFormat="1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="75" zoomScaleNormal="75" zoomScaleSheetLayoutView="70" zoomScalePageLayoutView="0" workbookViewId="0" topLeftCell="A1">
      <selection activeCell="A3" sqref="A3:I3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 t="s">
        <v>110</v>
      </c>
      <c r="H1" s="173" t="s">
        <v>124</v>
      </c>
      <c r="I1" s="174"/>
      <c r="J1" s="174"/>
      <c r="K1" s="174"/>
      <c r="L1" s="174"/>
    </row>
    <row r="2" spans="1:12" s="3" customFormat="1" ht="64.5" customHeight="1">
      <c r="A2" s="185"/>
      <c r="B2" s="185"/>
      <c r="C2" s="185"/>
      <c r="D2" s="185"/>
      <c r="E2" s="185"/>
      <c r="F2" s="2"/>
      <c r="G2" s="2"/>
      <c r="H2" s="175" t="s">
        <v>125</v>
      </c>
      <c r="I2" s="176"/>
      <c r="J2" s="176"/>
      <c r="K2" s="176"/>
      <c r="L2" s="176"/>
    </row>
    <row r="3" spans="1:12" s="4" customFormat="1" ht="32.25" customHeight="1" thickBot="1">
      <c r="A3" s="165" t="s">
        <v>123</v>
      </c>
      <c r="B3" s="166"/>
      <c r="C3" s="166"/>
      <c r="D3" s="166"/>
      <c r="E3" s="166"/>
      <c r="F3" s="166"/>
      <c r="G3" s="166"/>
      <c r="H3" s="166"/>
      <c r="I3" s="166"/>
      <c r="J3" s="5"/>
      <c r="K3" s="6" t="s">
        <v>0</v>
      </c>
      <c r="L3" s="4" t="s">
        <v>68</v>
      </c>
    </row>
    <row r="4" spans="1:12" s="4" customFormat="1" ht="30.75" customHeight="1">
      <c r="A4" s="167" t="s">
        <v>66</v>
      </c>
      <c r="B4" s="182" t="s">
        <v>1</v>
      </c>
      <c r="C4" s="23"/>
      <c r="D4" s="186" t="s">
        <v>82</v>
      </c>
      <c r="E4" s="162" t="s">
        <v>59</v>
      </c>
      <c r="F4" s="35" t="s">
        <v>49</v>
      </c>
      <c r="G4" s="162" t="s">
        <v>73</v>
      </c>
      <c r="H4" s="162" t="s">
        <v>47</v>
      </c>
      <c r="I4" s="162" t="s">
        <v>61</v>
      </c>
      <c r="J4" s="179" t="s">
        <v>60</v>
      </c>
      <c r="K4" s="40" t="s">
        <v>48</v>
      </c>
      <c r="L4" s="170" t="s">
        <v>69</v>
      </c>
    </row>
    <row r="5" spans="1:12" s="4" customFormat="1" ht="59.25" customHeight="1">
      <c r="A5" s="168"/>
      <c r="B5" s="183"/>
      <c r="C5" s="7"/>
      <c r="D5" s="187"/>
      <c r="E5" s="163"/>
      <c r="F5" s="36"/>
      <c r="G5" s="163"/>
      <c r="H5" s="163"/>
      <c r="I5" s="177"/>
      <c r="J5" s="180"/>
      <c r="K5" s="41" t="s">
        <v>52</v>
      </c>
      <c r="L5" s="171"/>
    </row>
    <row r="6" spans="1:12" ht="1.5" customHeight="1" thickBot="1">
      <c r="A6" s="135"/>
      <c r="B6" s="184"/>
      <c r="C6" s="136" t="s">
        <v>2</v>
      </c>
      <c r="D6" s="188"/>
      <c r="E6" s="164"/>
      <c r="F6" s="137"/>
      <c r="G6" s="164"/>
      <c r="H6" s="164"/>
      <c r="I6" s="178"/>
      <c r="J6" s="181"/>
      <c r="K6" s="138"/>
      <c r="L6" s="172"/>
    </row>
    <row r="7" spans="1:12" s="8" customFormat="1" ht="21" customHeight="1">
      <c r="A7" s="129" t="s">
        <v>3</v>
      </c>
      <c r="B7" s="130" t="s">
        <v>4</v>
      </c>
      <c r="C7" s="131">
        <v>5</v>
      </c>
      <c r="D7" s="132">
        <v>3</v>
      </c>
      <c r="E7" s="132"/>
      <c r="F7" s="132"/>
      <c r="G7" s="132">
        <v>4</v>
      </c>
      <c r="H7" s="132">
        <v>5</v>
      </c>
      <c r="I7" s="132">
        <v>6</v>
      </c>
      <c r="J7" s="133"/>
      <c r="K7" s="42"/>
      <c r="L7" s="134">
        <v>7</v>
      </c>
    </row>
    <row r="8" spans="1:12" s="8" customFormat="1" ht="20.25">
      <c r="A8" s="91"/>
      <c r="B8" s="92" t="s">
        <v>57</v>
      </c>
      <c r="C8" s="14"/>
      <c r="D8" s="11"/>
      <c r="E8" s="11"/>
      <c r="F8" s="11"/>
      <c r="G8" s="11"/>
      <c r="H8" s="11"/>
      <c r="I8" s="11"/>
      <c r="J8" s="24"/>
      <c r="K8" s="42"/>
      <c r="L8" s="46"/>
    </row>
    <row r="9" spans="1:12" ht="18.75">
      <c r="A9" s="93"/>
      <c r="B9" s="94" t="s">
        <v>5</v>
      </c>
      <c r="C9" s="82"/>
      <c r="D9" s="83"/>
      <c r="E9" s="83"/>
      <c r="F9" s="83"/>
      <c r="G9" s="83"/>
      <c r="H9" s="83"/>
      <c r="I9" s="83"/>
      <c r="J9" s="25"/>
      <c r="K9" s="43"/>
      <c r="L9" s="47"/>
    </row>
    <row r="10" spans="1:12" ht="18.75">
      <c r="A10" s="95">
        <v>10000000</v>
      </c>
      <c r="B10" s="96" t="s">
        <v>6</v>
      </c>
      <c r="C10" s="17">
        <f>SUM(C11:C30)</f>
        <v>0</v>
      </c>
      <c r="D10" s="64">
        <f>SUM(D12:D34)</f>
        <v>62625769</v>
      </c>
      <c r="E10" s="64">
        <f>SUM(E12:E34)</f>
        <v>7.3</v>
      </c>
      <c r="F10" s="64">
        <v>1476.4</v>
      </c>
      <c r="G10" s="64">
        <f>SUM(G12:G34)</f>
        <v>40699989</v>
      </c>
      <c r="H10" s="64">
        <f>SUM(H12:H34)</f>
        <v>43864084</v>
      </c>
      <c r="I10" s="77">
        <f aca="true" t="shared" si="0" ref="I10:I22">IF(D10=0,"",H10/D10)</f>
        <v>0.7004158942942481</v>
      </c>
      <c r="J10" s="26">
        <f>H10/E10</f>
        <v>6008778.630136986</v>
      </c>
      <c r="K10" s="44">
        <f>H10/F10</f>
        <v>29710.162557572472</v>
      </c>
      <c r="L10" s="47">
        <f aca="true" t="shared" si="1" ref="L10:L22">IF(G10=0,"",H10/G10)</f>
        <v>1.0777419129032197</v>
      </c>
    </row>
    <row r="11" spans="1:12" ht="37.5" hidden="1">
      <c r="A11" s="97">
        <v>11000000</v>
      </c>
      <c r="B11" s="98" t="s">
        <v>7</v>
      </c>
      <c r="C11" s="80"/>
      <c r="D11" s="81"/>
      <c r="E11" s="81"/>
      <c r="F11" s="81"/>
      <c r="G11" s="81"/>
      <c r="H11" s="81"/>
      <c r="I11" s="77">
        <f t="shared" si="0"/>
      </c>
      <c r="J11" s="26"/>
      <c r="K11" s="45"/>
      <c r="L11" s="47">
        <f t="shared" si="1"/>
      </c>
    </row>
    <row r="12" spans="1:12" ht="21.75" customHeight="1">
      <c r="A12" s="99">
        <v>11010000</v>
      </c>
      <c r="B12" s="100" t="s">
        <v>96</v>
      </c>
      <c r="C12" s="85"/>
      <c r="D12" s="86">
        <v>34608509</v>
      </c>
      <c r="E12" s="86"/>
      <c r="F12" s="86"/>
      <c r="G12" s="86">
        <v>21529951</v>
      </c>
      <c r="H12" s="86">
        <v>22705451</v>
      </c>
      <c r="I12" s="77">
        <f t="shared" si="0"/>
        <v>0.6560655646852628</v>
      </c>
      <c r="J12" s="26" t="e">
        <f aca="true" t="shared" si="2" ref="J12:J25">H12/E12</f>
        <v>#DIV/0!</v>
      </c>
      <c r="K12" s="44" t="e">
        <f aca="true" t="shared" si="3" ref="K12:K34">H12/F12</f>
        <v>#DIV/0!</v>
      </c>
      <c r="L12" s="47">
        <f t="shared" si="1"/>
        <v>1.0545983592809849</v>
      </c>
    </row>
    <row r="13" spans="1:12" ht="18.75" hidden="1">
      <c r="A13" s="97">
        <v>11010400</v>
      </c>
      <c r="B13" s="98" t="s">
        <v>32</v>
      </c>
      <c r="C13" s="80"/>
      <c r="D13" s="81"/>
      <c r="E13" s="81"/>
      <c r="F13" s="81"/>
      <c r="G13" s="81"/>
      <c r="H13" s="81"/>
      <c r="I13" s="77">
        <f t="shared" si="0"/>
      </c>
      <c r="J13" s="26" t="e">
        <f t="shared" si="2"/>
        <v>#DIV/0!</v>
      </c>
      <c r="K13" s="44" t="e">
        <f t="shared" si="3"/>
        <v>#DIV/0!</v>
      </c>
      <c r="L13" s="47">
        <f t="shared" si="1"/>
      </c>
    </row>
    <row r="14" spans="1:12" ht="37.5" hidden="1">
      <c r="A14" s="99">
        <v>11020200</v>
      </c>
      <c r="B14" s="100" t="s">
        <v>85</v>
      </c>
      <c r="C14" s="85"/>
      <c r="D14" s="86"/>
      <c r="E14" s="86"/>
      <c r="F14" s="86"/>
      <c r="G14" s="86"/>
      <c r="H14" s="86"/>
      <c r="I14" s="77">
        <f t="shared" si="0"/>
      </c>
      <c r="J14" s="26" t="e">
        <f t="shared" si="2"/>
        <v>#DIV/0!</v>
      </c>
      <c r="K14" s="44" t="e">
        <f t="shared" si="3"/>
        <v>#DIV/0!</v>
      </c>
      <c r="L14" s="47">
        <f t="shared" si="1"/>
      </c>
    </row>
    <row r="15" spans="1:12" ht="18.75" hidden="1">
      <c r="A15" s="97">
        <v>11020200</v>
      </c>
      <c r="B15" s="98" t="s">
        <v>33</v>
      </c>
      <c r="C15" s="80"/>
      <c r="D15" s="81"/>
      <c r="E15" s="81"/>
      <c r="F15" s="81"/>
      <c r="G15" s="81"/>
      <c r="H15" s="81"/>
      <c r="I15" s="77">
        <f t="shared" si="0"/>
      </c>
      <c r="J15" s="26" t="e">
        <f t="shared" si="2"/>
        <v>#DIV/0!</v>
      </c>
      <c r="K15" s="44" t="e">
        <f t="shared" si="3"/>
        <v>#DIV/0!</v>
      </c>
      <c r="L15" s="47">
        <f t="shared" si="1"/>
      </c>
    </row>
    <row r="16" spans="1:12" ht="18.75" hidden="1">
      <c r="A16" s="101">
        <v>12000000</v>
      </c>
      <c r="B16" s="102" t="s">
        <v>8</v>
      </c>
      <c r="C16" s="9"/>
      <c r="D16" s="60"/>
      <c r="E16" s="60"/>
      <c r="F16" s="60"/>
      <c r="G16" s="60"/>
      <c r="H16" s="60"/>
      <c r="I16" s="77">
        <f t="shared" si="0"/>
      </c>
      <c r="J16" s="26" t="e">
        <f t="shared" si="2"/>
        <v>#DIV/0!</v>
      </c>
      <c r="K16" s="44" t="e">
        <f t="shared" si="3"/>
        <v>#DIV/0!</v>
      </c>
      <c r="L16" s="47">
        <f t="shared" si="1"/>
      </c>
    </row>
    <row r="17" spans="1:12" ht="18.75" hidden="1">
      <c r="A17" s="101">
        <v>12020000</v>
      </c>
      <c r="B17" s="102" t="s">
        <v>34</v>
      </c>
      <c r="C17" s="9"/>
      <c r="D17" s="60"/>
      <c r="E17" s="60"/>
      <c r="F17" s="60"/>
      <c r="G17" s="60"/>
      <c r="H17" s="60"/>
      <c r="I17" s="77">
        <f t="shared" si="0"/>
      </c>
      <c r="J17" s="26" t="e">
        <f t="shared" si="2"/>
        <v>#DIV/0!</v>
      </c>
      <c r="K17" s="44" t="e">
        <f t="shared" si="3"/>
        <v>#DIV/0!</v>
      </c>
      <c r="L17" s="47">
        <f t="shared" si="1"/>
      </c>
    </row>
    <row r="18" spans="1:12" ht="18.75" hidden="1">
      <c r="A18" s="101">
        <v>13000000</v>
      </c>
      <c r="B18" s="102" t="s">
        <v>9</v>
      </c>
      <c r="C18" s="9"/>
      <c r="D18" s="60"/>
      <c r="E18" s="60"/>
      <c r="F18" s="60"/>
      <c r="G18" s="60"/>
      <c r="H18" s="60"/>
      <c r="I18" s="77">
        <f t="shared" si="0"/>
      </c>
      <c r="J18" s="26" t="e">
        <f t="shared" si="2"/>
        <v>#DIV/0!</v>
      </c>
      <c r="K18" s="44" t="e">
        <f t="shared" si="3"/>
        <v>#DIV/0!</v>
      </c>
      <c r="L18" s="47">
        <f t="shared" si="1"/>
      </c>
    </row>
    <row r="19" spans="1:12" ht="18.75">
      <c r="A19" s="101">
        <v>13010000</v>
      </c>
      <c r="B19" s="102" t="s">
        <v>97</v>
      </c>
      <c r="C19" s="9"/>
      <c r="D19" s="60">
        <v>65000</v>
      </c>
      <c r="E19" s="60"/>
      <c r="F19" s="60"/>
      <c r="G19" s="60">
        <v>45000</v>
      </c>
      <c r="H19" s="60">
        <v>63838</v>
      </c>
      <c r="I19" s="77">
        <f t="shared" si="0"/>
        <v>0.9821230769230769</v>
      </c>
      <c r="J19" s="26" t="e">
        <f t="shared" si="2"/>
        <v>#DIV/0!</v>
      </c>
      <c r="K19" s="44"/>
      <c r="L19" s="47">
        <f t="shared" si="1"/>
        <v>1.4186222222222222</v>
      </c>
    </row>
    <row r="20" spans="1:12" ht="18.75" hidden="1">
      <c r="A20" s="101">
        <v>13020000</v>
      </c>
      <c r="B20" s="102" t="s">
        <v>35</v>
      </c>
      <c r="C20" s="9"/>
      <c r="D20" s="60"/>
      <c r="E20" s="60"/>
      <c r="F20" s="60"/>
      <c r="G20" s="60"/>
      <c r="H20" s="60"/>
      <c r="I20" s="77">
        <f t="shared" si="0"/>
      </c>
      <c r="J20" s="26" t="e">
        <f t="shared" si="2"/>
        <v>#DIV/0!</v>
      </c>
      <c r="K20" s="44" t="e">
        <f t="shared" si="3"/>
        <v>#DIV/0!</v>
      </c>
      <c r="L20" s="47">
        <f t="shared" si="1"/>
      </c>
    </row>
    <row r="21" spans="1:12" ht="18.75">
      <c r="A21" s="101">
        <v>13030000</v>
      </c>
      <c r="B21" s="102" t="s">
        <v>36</v>
      </c>
      <c r="C21" s="9"/>
      <c r="D21" s="60"/>
      <c r="E21" s="60"/>
      <c r="F21" s="60"/>
      <c r="G21" s="60"/>
      <c r="H21" s="60"/>
      <c r="I21" s="77">
        <f t="shared" si="0"/>
      </c>
      <c r="J21" s="26" t="e">
        <f t="shared" si="2"/>
        <v>#DIV/0!</v>
      </c>
      <c r="K21" s="44" t="e">
        <f t="shared" si="3"/>
        <v>#DIV/0!</v>
      </c>
      <c r="L21" s="47">
        <f t="shared" si="1"/>
      </c>
    </row>
    <row r="22" spans="1:12" ht="18.75" hidden="1">
      <c r="A22" s="99">
        <v>13050000</v>
      </c>
      <c r="B22" s="100" t="s">
        <v>37</v>
      </c>
      <c r="C22" s="85"/>
      <c r="D22" s="86"/>
      <c r="E22" s="86"/>
      <c r="F22" s="86"/>
      <c r="G22" s="86"/>
      <c r="H22" s="86"/>
      <c r="I22" s="77">
        <f t="shared" si="0"/>
      </c>
      <c r="J22" s="26" t="e">
        <f t="shared" si="2"/>
        <v>#DIV/0!</v>
      </c>
      <c r="K22" s="44" t="e">
        <f t="shared" si="3"/>
        <v>#DIV/0!</v>
      </c>
      <c r="L22" s="47">
        <f t="shared" si="1"/>
      </c>
    </row>
    <row r="23" spans="1:12" ht="18.75" hidden="1">
      <c r="A23" s="97">
        <v>14000000</v>
      </c>
      <c r="B23" s="98" t="s">
        <v>98</v>
      </c>
      <c r="C23" s="80"/>
      <c r="D23" s="81"/>
      <c r="E23" s="81"/>
      <c r="F23" s="81"/>
      <c r="G23" s="81"/>
      <c r="H23" s="81"/>
      <c r="I23" s="76" t="e">
        <f>H23/D23</f>
        <v>#DIV/0!</v>
      </c>
      <c r="J23" s="26" t="e">
        <f t="shared" si="2"/>
        <v>#DIV/0!</v>
      </c>
      <c r="K23" s="44" t="e">
        <f t="shared" si="3"/>
        <v>#DIV/0!</v>
      </c>
      <c r="L23" s="47" t="e">
        <f aca="true" t="shared" si="4" ref="L23:L47">H23/G23</f>
        <v>#DIV/0!</v>
      </c>
    </row>
    <row r="24" spans="1:12" ht="18.75" customHeight="1">
      <c r="A24" s="101">
        <v>140200000</v>
      </c>
      <c r="B24" s="102" t="s">
        <v>99</v>
      </c>
      <c r="C24" s="9"/>
      <c r="D24" s="60">
        <v>476000</v>
      </c>
      <c r="E24" s="60"/>
      <c r="F24" s="60"/>
      <c r="G24" s="60">
        <v>298540</v>
      </c>
      <c r="H24" s="60">
        <v>387240</v>
      </c>
      <c r="I24" s="77">
        <f>IF(D24=0,"",H24/D24)</f>
        <v>0.8135294117647058</v>
      </c>
      <c r="J24" s="26" t="e">
        <f t="shared" si="2"/>
        <v>#DIV/0!</v>
      </c>
      <c r="K24" s="44"/>
      <c r="L24" s="47">
        <f>IF(G24=0,"",H24/G24)</f>
        <v>1.297112614724995</v>
      </c>
    </row>
    <row r="25" spans="1:12" ht="37.5">
      <c r="A25" s="101">
        <v>14030000</v>
      </c>
      <c r="B25" s="102" t="s">
        <v>100</v>
      </c>
      <c r="C25" s="9"/>
      <c r="D25" s="60">
        <v>1860300</v>
      </c>
      <c r="E25" s="60">
        <v>6.8</v>
      </c>
      <c r="F25" s="60"/>
      <c r="G25" s="60">
        <v>1133750</v>
      </c>
      <c r="H25" s="60">
        <v>1542612</v>
      </c>
      <c r="I25" s="77">
        <f>IF(D25=0,"",H25/D25)</f>
        <v>0.829227543944525</v>
      </c>
      <c r="J25" s="26">
        <f t="shared" si="2"/>
        <v>226854.70588235295</v>
      </c>
      <c r="K25" s="44"/>
      <c r="L25" s="47">
        <f>IF(G25=0,"",H25/G25)</f>
        <v>1.3606280044101433</v>
      </c>
    </row>
    <row r="26" spans="1:12" ht="37.5">
      <c r="A26" s="101">
        <v>14040000</v>
      </c>
      <c r="B26" s="102" t="s">
        <v>101</v>
      </c>
      <c r="C26" s="9"/>
      <c r="D26" s="60">
        <v>1080000</v>
      </c>
      <c r="E26" s="60">
        <v>0.5</v>
      </c>
      <c r="F26" s="60"/>
      <c r="G26" s="60">
        <v>810000</v>
      </c>
      <c r="H26" s="60">
        <v>850860</v>
      </c>
      <c r="I26" s="12">
        <f aca="true" t="shared" si="5" ref="I26:I47">H26/D26</f>
        <v>0.7878333333333334</v>
      </c>
      <c r="J26" s="26"/>
      <c r="K26" s="44" t="e">
        <f t="shared" si="3"/>
        <v>#DIV/0!</v>
      </c>
      <c r="L26" s="47">
        <f t="shared" si="4"/>
        <v>1.0504444444444445</v>
      </c>
    </row>
    <row r="27" spans="1:12" ht="18.75">
      <c r="A27" s="101">
        <v>18010000</v>
      </c>
      <c r="B27" s="102" t="s">
        <v>102</v>
      </c>
      <c r="C27" s="9"/>
      <c r="D27" s="60">
        <v>11613231</v>
      </c>
      <c r="E27" s="60"/>
      <c r="F27" s="60"/>
      <c r="G27" s="60">
        <v>8615224</v>
      </c>
      <c r="H27" s="60">
        <v>8840873</v>
      </c>
      <c r="I27" s="12">
        <f t="shared" si="5"/>
        <v>0.7612759102096566</v>
      </c>
      <c r="J27" s="26" t="e">
        <f aca="true" t="shared" si="6" ref="J27:J34">H27/E27</f>
        <v>#DIV/0!</v>
      </c>
      <c r="K27" s="44" t="e">
        <f t="shared" si="3"/>
        <v>#DIV/0!</v>
      </c>
      <c r="L27" s="47">
        <f t="shared" si="4"/>
        <v>1.0261918900773792</v>
      </c>
    </row>
    <row r="28" spans="1:12" ht="18.75">
      <c r="A28" s="101">
        <v>18050000</v>
      </c>
      <c r="B28" s="102" t="s">
        <v>40</v>
      </c>
      <c r="C28" s="9"/>
      <c r="D28" s="60">
        <v>12922729</v>
      </c>
      <c r="E28" s="60"/>
      <c r="F28" s="60"/>
      <c r="G28" s="60">
        <v>8267524</v>
      </c>
      <c r="H28" s="60">
        <v>9473210</v>
      </c>
      <c r="I28" s="12">
        <f t="shared" si="5"/>
        <v>0.733065747954631</v>
      </c>
      <c r="J28" s="26" t="e">
        <f t="shared" si="6"/>
        <v>#DIV/0!</v>
      </c>
      <c r="K28" s="44" t="e">
        <f t="shared" si="3"/>
        <v>#DIV/0!</v>
      </c>
      <c r="L28" s="47">
        <f t="shared" si="4"/>
        <v>1.145833988507321</v>
      </c>
    </row>
    <row r="29" spans="1:12" ht="18.75" hidden="1">
      <c r="A29" s="101">
        <v>15000000</v>
      </c>
      <c r="B29" s="102" t="s">
        <v>10</v>
      </c>
      <c r="C29" s="9"/>
      <c r="D29" s="60"/>
      <c r="E29" s="60"/>
      <c r="F29" s="60"/>
      <c r="G29" s="60"/>
      <c r="H29" s="60"/>
      <c r="I29" s="12" t="e">
        <f t="shared" si="5"/>
        <v>#DIV/0!</v>
      </c>
      <c r="J29" s="26" t="e">
        <f t="shared" si="6"/>
        <v>#DIV/0!</v>
      </c>
      <c r="K29" s="44" t="e">
        <f t="shared" si="3"/>
        <v>#DIV/0!</v>
      </c>
      <c r="L29" s="47" t="e">
        <f t="shared" si="4"/>
        <v>#DIV/0!</v>
      </c>
    </row>
    <row r="30" spans="1:12" ht="18.75" hidden="1">
      <c r="A30" s="101">
        <v>16000000</v>
      </c>
      <c r="B30" s="102" t="s">
        <v>11</v>
      </c>
      <c r="C30" s="9"/>
      <c r="D30" s="60"/>
      <c r="E30" s="60"/>
      <c r="F30" s="60"/>
      <c r="G30" s="60"/>
      <c r="H30" s="60"/>
      <c r="I30" s="12" t="e">
        <f t="shared" si="5"/>
        <v>#DIV/0!</v>
      </c>
      <c r="J30" s="26" t="e">
        <f t="shared" si="6"/>
        <v>#DIV/0!</v>
      </c>
      <c r="K30" s="44" t="e">
        <f t="shared" si="3"/>
        <v>#DIV/0!</v>
      </c>
      <c r="L30" s="47" t="e">
        <f t="shared" si="4"/>
        <v>#DIV/0!</v>
      </c>
    </row>
    <row r="31" spans="1:12" ht="18.75" hidden="1">
      <c r="A31" s="101">
        <v>16010000</v>
      </c>
      <c r="B31" s="102" t="s">
        <v>38</v>
      </c>
      <c r="C31" s="9"/>
      <c r="D31" s="60"/>
      <c r="E31" s="60"/>
      <c r="F31" s="60"/>
      <c r="G31" s="60"/>
      <c r="H31" s="60"/>
      <c r="I31" s="12" t="e">
        <f t="shared" si="5"/>
        <v>#DIV/0!</v>
      </c>
      <c r="J31" s="26" t="e">
        <f t="shared" si="6"/>
        <v>#DIV/0!</v>
      </c>
      <c r="K31" s="44" t="e">
        <f t="shared" si="3"/>
        <v>#DIV/0!</v>
      </c>
      <c r="L31" s="47" t="e">
        <f t="shared" si="4"/>
        <v>#DIV/0!</v>
      </c>
    </row>
    <row r="32" spans="1:12" ht="18.75" hidden="1">
      <c r="A32" s="101">
        <v>16030100</v>
      </c>
      <c r="B32" s="102" t="s">
        <v>39</v>
      </c>
      <c r="C32" s="9"/>
      <c r="D32" s="60"/>
      <c r="E32" s="60"/>
      <c r="F32" s="60"/>
      <c r="G32" s="60"/>
      <c r="H32" s="60"/>
      <c r="I32" s="12" t="e">
        <f t="shared" si="5"/>
        <v>#DIV/0!</v>
      </c>
      <c r="J32" s="26" t="e">
        <f t="shared" si="6"/>
        <v>#DIV/0!</v>
      </c>
      <c r="K32" s="44" t="e">
        <f t="shared" si="3"/>
        <v>#DIV/0!</v>
      </c>
      <c r="L32" s="47" t="e">
        <f t="shared" si="4"/>
        <v>#DIV/0!</v>
      </c>
    </row>
    <row r="33" spans="1:12" ht="18.75" hidden="1">
      <c r="A33" s="101">
        <v>16040000</v>
      </c>
      <c r="B33" s="102" t="s">
        <v>50</v>
      </c>
      <c r="C33" s="9"/>
      <c r="D33" s="60"/>
      <c r="E33" s="60"/>
      <c r="F33" s="60"/>
      <c r="G33" s="60"/>
      <c r="H33" s="60"/>
      <c r="I33" s="12" t="e">
        <f t="shared" si="5"/>
        <v>#DIV/0!</v>
      </c>
      <c r="J33" s="26" t="e">
        <f t="shared" si="6"/>
        <v>#DIV/0!</v>
      </c>
      <c r="K33" s="44" t="e">
        <f t="shared" si="3"/>
        <v>#DIV/0!</v>
      </c>
      <c r="L33" s="47" t="e">
        <f t="shared" si="4"/>
        <v>#DIV/0!</v>
      </c>
    </row>
    <row r="34" spans="1:12" ht="18.75" hidden="1">
      <c r="A34" s="101">
        <v>16050000</v>
      </c>
      <c r="B34" s="102" t="s">
        <v>40</v>
      </c>
      <c r="C34" s="9"/>
      <c r="D34" s="60"/>
      <c r="E34" s="60"/>
      <c r="F34" s="60"/>
      <c r="G34" s="60"/>
      <c r="H34" s="60"/>
      <c r="I34" s="12" t="e">
        <f t="shared" si="5"/>
        <v>#DIV/0!</v>
      </c>
      <c r="J34" s="26" t="e">
        <f t="shared" si="6"/>
        <v>#DIV/0!</v>
      </c>
      <c r="K34" s="44" t="e">
        <f t="shared" si="3"/>
        <v>#DIV/0!</v>
      </c>
      <c r="L34" s="47" t="e">
        <f t="shared" si="4"/>
        <v>#DIV/0!</v>
      </c>
    </row>
    <row r="35" spans="1:12" ht="24" customHeight="1">
      <c r="A35" s="99">
        <v>20000000</v>
      </c>
      <c r="B35" s="103" t="s">
        <v>12</v>
      </c>
      <c r="C35" s="85">
        <f>SUM(C36:C46)</f>
        <v>0</v>
      </c>
      <c r="D35" s="86">
        <f>D36+D38+D43+D52+D49+D37+D51</f>
        <v>890960</v>
      </c>
      <c r="E35" s="86">
        <f>E36+E38+E43+E52+E49+E37+E51</f>
        <v>8.2</v>
      </c>
      <c r="F35" s="86">
        <f>F36+F38+F43+F52+F49+F37+F51</f>
        <v>0</v>
      </c>
      <c r="G35" s="86">
        <f>G36+G38+G43+G52+G49+G37+G51</f>
        <v>579140</v>
      </c>
      <c r="H35" s="86">
        <f>H36+H38+H43+H52+H49+H37+H51</f>
        <v>691068</v>
      </c>
      <c r="I35" s="77">
        <f>IF(D35=0,"",H35/D35)</f>
        <v>0.7756442489000629</v>
      </c>
      <c r="J35" s="26"/>
      <c r="K35" s="44"/>
      <c r="L35" s="77">
        <f>IF(G35=0,"",H35/G35)</f>
        <v>1.1932658769900197</v>
      </c>
    </row>
    <row r="36" spans="1:12" ht="18.75">
      <c r="A36" s="97">
        <v>21081100</v>
      </c>
      <c r="B36" s="98" t="s">
        <v>54</v>
      </c>
      <c r="C36" s="80"/>
      <c r="D36" s="81">
        <v>3300</v>
      </c>
      <c r="E36" s="81"/>
      <c r="F36" s="81"/>
      <c r="G36" s="81">
        <v>2400</v>
      </c>
      <c r="H36" s="81">
        <v>3367</v>
      </c>
      <c r="I36" s="77">
        <f>IF(D36=0,"",H36/D36)</f>
        <v>1.0203030303030303</v>
      </c>
      <c r="J36" s="26"/>
      <c r="K36" s="44"/>
      <c r="L36" s="77">
        <f>IF(G36=0,"",H36/G36)</f>
        <v>1.4029166666666666</v>
      </c>
    </row>
    <row r="37" spans="1:12" ht="45" customHeight="1">
      <c r="A37" s="97">
        <v>21081500</v>
      </c>
      <c r="B37" s="98" t="s">
        <v>117</v>
      </c>
      <c r="C37" s="80"/>
      <c r="D37" s="81">
        <v>83620</v>
      </c>
      <c r="E37" s="81"/>
      <c r="F37" s="81"/>
      <c r="G37" s="81">
        <v>63620</v>
      </c>
      <c r="H37" s="81">
        <v>83689</v>
      </c>
      <c r="I37" s="77">
        <f>IF(D37=0,"",H37/D37)</f>
        <v>1.0008251614446304</v>
      </c>
      <c r="J37" s="26"/>
      <c r="K37" s="44"/>
      <c r="L37" s="77">
        <f>IF(G37=0,"",H37/G37)</f>
        <v>1.3154511160012574</v>
      </c>
    </row>
    <row r="38" spans="1:12" ht="18.75">
      <c r="A38" s="101">
        <v>22010000</v>
      </c>
      <c r="B38" s="102" t="s">
        <v>103</v>
      </c>
      <c r="C38" s="9"/>
      <c r="D38" s="60">
        <v>660000</v>
      </c>
      <c r="E38" s="60">
        <v>8.2</v>
      </c>
      <c r="F38" s="60"/>
      <c r="G38" s="60">
        <v>410000</v>
      </c>
      <c r="H38" s="60">
        <v>503916</v>
      </c>
      <c r="I38" s="12">
        <f t="shared" si="5"/>
        <v>0.7635090909090909</v>
      </c>
      <c r="J38" s="26"/>
      <c r="K38" s="44"/>
      <c r="L38" s="47">
        <f t="shared" si="4"/>
        <v>1.2290634146341464</v>
      </c>
    </row>
    <row r="39" spans="1:12" ht="18.75" hidden="1">
      <c r="A39" s="101">
        <v>21070000</v>
      </c>
      <c r="B39" s="102" t="s">
        <v>41</v>
      </c>
      <c r="C39" s="9"/>
      <c r="D39" s="60"/>
      <c r="E39" s="60"/>
      <c r="F39" s="60"/>
      <c r="G39" s="60"/>
      <c r="H39" s="60"/>
      <c r="I39" s="12" t="e">
        <f t="shared" si="5"/>
        <v>#DIV/0!</v>
      </c>
      <c r="J39" s="26"/>
      <c r="K39" s="44"/>
      <c r="L39" s="47" t="e">
        <f t="shared" si="4"/>
        <v>#DIV/0!</v>
      </c>
    </row>
    <row r="40" spans="1:12" ht="37.5" hidden="1">
      <c r="A40" s="101">
        <v>22000000</v>
      </c>
      <c r="B40" s="102" t="s">
        <v>13</v>
      </c>
      <c r="C40" s="9"/>
      <c r="D40" s="60"/>
      <c r="E40" s="60"/>
      <c r="F40" s="60"/>
      <c r="G40" s="60"/>
      <c r="H40" s="60"/>
      <c r="I40" s="12" t="e">
        <f t="shared" si="5"/>
        <v>#DIV/0!</v>
      </c>
      <c r="J40" s="26"/>
      <c r="K40" s="44"/>
      <c r="L40" s="47" t="e">
        <f t="shared" si="4"/>
        <v>#DIV/0!</v>
      </c>
    </row>
    <row r="41" spans="1:12" ht="18.75" hidden="1">
      <c r="A41" s="101">
        <v>22088000</v>
      </c>
      <c r="B41" s="102" t="s">
        <v>42</v>
      </c>
      <c r="C41" s="9"/>
      <c r="D41" s="60"/>
      <c r="E41" s="60"/>
      <c r="F41" s="60"/>
      <c r="G41" s="60"/>
      <c r="H41" s="60"/>
      <c r="I41" s="12" t="e">
        <f t="shared" si="5"/>
        <v>#DIV/0!</v>
      </c>
      <c r="J41" s="26"/>
      <c r="K41" s="44"/>
      <c r="L41" s="47" t="e">
        <f t="shared" si="4"/>
        <v>#DIV/0!</v>
      </c>
    </row>
    <row r="42" spans="1:12" ht="37.5" hidden="1">
      <c r="A42" s="99">
        <v>22010300</v>
      </c>
      <c r="B42" s="100" t="s">
        <v>83</v>
      </c>
      <c r="C42" s="85"/>
      <c r="D42" s="86"/>
      <c r="E42" s="86"/>
      <c r="F42" s="86"/>
      <c r="G42" s="86"/>
      <c r="H42" s="86"/>
      <c r="I42" s="77" t="e">
        <f t="shared" si="5"/>
        <v>#DIV/0!</v>
      </c>
      <c r="J42" s="26"/>
      <c r="K42" s="44"/>
      <c r="L42" s="47" t="e">
        <f t="shared" si="4"/>
        <v>#DIV/0!</v>
      </c>
    </row>
    <row r="43" spans="1:12" ht="18.75">
      <c r="A43" s="97">
        <v>22090000</v>
      </c>
      <c r="B43" s="98" t="s">
        <v>43</v>
      </c>
      <c r="C43" s="80"/>
      <c r="D43" s="81">
        <v>70000</v>
      </c>
      <c r="E43" s="81"/>
      <c r="F43" s="81"/>
      <c r="G43" s="81">
        <v>52000</v>
      </c>
      <c r="H43" s="81">
        <v>39959</v>
      </c>
      <c r="I43" s="76">
        <f t="shared" si="5"/>
        <v>0.5708428571428571</v>
      </c>
      <c r="J43" s="26"/>
      <c r="K43" s="44"/>
      <c r="L43" s="47">
        <f t="shared" si="4"/>
        <v>0.7684423076923077</v>
      </c>
    </row>
    <row r="44" spans="1:12" ht="18.75" hidden="1">
      <c r="A44" s="101">
        <v>23000000</v>
      </c>
      <c r="B44" s="102" t="s">
        <v>14</v>
      </c>
      <c r="C44" s="9"/>
      <c r="D44" s="60"/>
      <c r="E44" s="60"/>
      <c r="F44" s="60"/>
      <c r="G44" s="60"/>
      <c r="H44" s="60"/>
      <c r="I44" s="12" t="e">
        <f t="shared" si="5"/>
        <v>#DIV/0!</v>
      </c>
      <c r="J44" s="26"/>
      <c r="K44" s="44"/>
      <c r="L44" s="47" t="e">
        <f t="shared" si="4"/>
        <v>#DIV/0!</v>
      </c>
    </row>
    <row r="45" spans="1:12" ht="18.75" hidden="1">
      <c r="A45" s="101">
        <v>23030000</v>
      </c>
      <c r="B45" s="102" t="s">
        <v>54</v>
      </c>
      <c r="C45" s="9"/>
      <c r="D45" s="60"/>
      <c r="E45" s="60"/>
      <c r="F45" s="60"/>
      <c r="G45" s="60"/>
      <c r="H45" s="60"/>
      <c r="I45" s="12" t="e">
        <f t="shared" si="5"/>
        <v>#DIV/0!</v>
      </c>
      <c r="J45" s="26"/>
      <c r="K45" s="44"/>
      <c r="L45" s="47" t="e">
        <f t="shared" si="4"/>
        <v>#DIV/0!</v>
      </c>
    </row>
    <row r="46" spans="1:12" ht="18.75" hidden="1">
      <c r="A46" s="101">
        <v>24000000</v>
      </c>
      <c r="B46" s="102" t="s">
        <v>15</v>
      </c>
      <c r="C46" s="9"/>
      <c r="D46" s="60"/>
      <c r="E46" s="60"/>
      <c r="F46" s="60"/>
      <c r="G46" s="60"/>
      <c r="H46" s="60"/>
      <c r="I46" s="12" t="e">
        <f t="shared" si="5"/>
        <v>#DIV/0!</v>
      </c>
      <c r="J46" s="26"/>
      <c r="K46" s="44"/>
      <c r="L46" s="47" t="e">
        <f t="shared" si="4"/>
        <v>#DIV/0!</v>
      </c>
    </row>
    <row r="47" spans="1:12" ht="37.5" hidden="1">
      <c r="A47" s="101">
        <v>24030000</v>
      </c>
      <c r="B47" s="102" t="s">
        <v>44</v>
      </c>
      <c r="C47" s="9"/>
      <c r="D47" s="60"/>
      <c r="E47" s="60"/>
      <c r="F47" s="60"/>
      <c r="G47" s="60"/>
      <c r="H47" s="60"/>
      <c r="I47" s="12" t="e">
        <f t="shared" si="5"/>
        <v>#DIV/0!</v>
      </c>
      <c r="J47" s="26"/>
      <c r="K47" s="44"/>
      <c r="L47" s="47" t="e">
        <f t="shared" si="4"/>
        <v>#DIV/0!</v>
      </c>
    </row>
    <row r="48" spans="1:12" ht="37.5" hidden="1">
      <c r="A48" s="146">
        <v>21010300</v>
      </c>
      <c r="B48" s="147" t="s">
        <v>92</v>
      </c>
      <c r="C48" s="10"/>
      <c r="D48" s="61"/>
      <c r="E48" s="61"/>
      <c r="F48" s="61"/>
      <c r="G48" s="61"/>
      <c r="H48" s="61"/>
      <c r="I48" s="16"/>
      <c r="J48" s="26"/>
      <c r="K48" s="44"/>
      <c r="L48" s="47"/>
    </row>
    <row r="49" spans="1:12" ht="22.5" customHeight="1">
      <c r="A49" s="99">
        <v>24060300</v>
      </c>
      <c r="B49" s="100" t="s">
        <v>45</v>
      </c>
      <c r="C49" s="85"/>
      <c r="D49" s="86">
        <v>60680</v>
      </c>
      <c r="E49" s="86"/>
      <c r="F49" s="86"/>
      <c r="G49" s="86">
        <v>45760</v>
      </c>
      <c r="H49" s="86">
        <v>46645</v>
      </c>
      <c r="I49" s="77">
        <f>IF(D49=0,"",H49/D49)</f>
        <v>0.7687046802900461</v>
      </c>
      <c r="J49" s="26"/>
      <c r="K49" s="44"/>
      <c r="L49" s="47">
        <f aca="true" t="shared" si="7" ref="L49:L112">IF(G49=0,"",H49/G49)</f>
        <v>1.019340034965035</v>
      </c>
    </row>
    <row r="50" spans="1:12" ht="26.25" customHeight="1" hidden="1">
      <c r="A50" s="127">
        <v>22080400</v>
      </c>
      <c r="B50" s="128" t="s">
        <v>84</v>
      </c>
      <c r="C50" s="18"/>
      <c r="D50" s="62"/>
      <c r="E50" s="62"/>
      <c r="F50" s="62"/>
      <c r="G50" s="62"/>
      <c r="H50" s="62"/>
      <c r="I50" s="77">
        <f>IF(D50=0,"",H50/D50)</f>
      </c>
      <c r="J50" s="26"/>
      <c r="K50" s="44"/>
      <c r="L50" s="47">
        <f>IF(G50=0,"",H50/G50)</f>
      </c>
    </row>
    <row r="51" spans="1:12" ht="72" customHeight="1">
      <c r="A51" s="127">
        <v>24062200</v>
      </c>
      <c r="B51" s="128" t="s">
        <v>118</v>
      </c>
      <c r="C51" s="18"/>
      <c r="D51" s="62">
        <v>12100</v>
      </c>
      <c r="E51" s="62"/>
      <c r="F51" s="62"/>
      <c r="G51" s="62">
        <v>4100</v>
      </c>
      <c r="H51" s="62">
        <v>12231</v>
      </c>
      <c r="I51" s="77">
        <f>IF(D51=0,"",H51/D51)</f>
        <v>1.0108264462809917</v>
      </c>
      <c r="J51" s="26"/>
      <c r="K51" s="44"/>
      <c r="L51" s="47">
        <f>IF(G51=0,"",H51/G51)</f>
        <v>2.9831707317073173</v>
      </c>
    </row>
    <row r="52" spans="1:12" ht="60" customHeight="1">
      <c r="A52" s="127">
        <v>22130000</v>
      </c>
      <c r="B52" s="128" t="s">
        <v>93</v>
      </c>
      <c r="C52" s="18"/>
      <c r="D52" s="62">
        <v>1260</v>
      </c>
      <c r="E52" s="62"/>
      <c r="F52" s="62"/>
      <c r="G52" s="62">
        <v>1260</v>
      </c>
      <c r="H52" s="62">
        <v>1261</v>
      </c>
      <c r="I52" s="77">
        <f>IF(D52=0,"",H52/D52)</f>
        <v>1.0007936507936508</v>
      </c>
      <c r="J52" s="26" t="e">
        <f>H52/E52</f>
        <v>#DIV/0!</v>
      </c>
      <c r="K52" s="44"/>
      <c r="L52" s="47">
        <f>IF(G52=0,"",H52/G52)</f>
        <v>1.0007936507936508</v>
      </c>
    </row>
    <row r="53" spans="1:12" ht="37.5" hidden="1">
      <c r="A53" s="95">
        <v>31020000</v>
      </c>
      <c r="B53" s="104" t="s">
        <v>79</v>
      </c>
      <c r="C53" s="17"/>
      <c r="D53" s="64"/>
      <c r="E53" s="64"/>
      <c r="F53" s="64"/>
      <c r="G53" s="64"/>
      <c r="H53" s="64"/>
      <c r="I53" s="77">
        <f>IF(D53=0,"",H53/D53)</f>
      </c>
      <c r="J53" s="26" t="e">
        <f aca="true" t="shared" si="8" ref="J53:J61">H53/E53</f>
        <v>#DIV/0!</v>
      </c>
      <c r="K53" s="44" t="e">
        <f aca="true" t="shared" si="9" ref="K53:K61">H53/F53</f>
        <v>#DIV/0!</v>
      </c>
      <c r="L53" s="47">
        <f t="shared" si="7"/>
      </c>
    </row>
    <row r="54" spans="1:12" ht="18.75" hidden="1">
      <c r="A54" s="105">
        <v>3301000</v>
      </c>
      <c r="B54" s="98" t="s">
        <v>51</v>
      </c>
      <c r="C54" s="80"/>
      <c r="D54" s="81"/>
      <c r="E54" s="81"/>
      <c r="F54" s="81">
        <v>30</v>
      </c>
      <c r="G54" s="81"/>
      <c r="H54" s="81"/>
      <c r="I54" s="76" t="e">
        <f>H54/D54</f>
        <v>#DIV/0!</v>
      </c>
      <c r="J54" s="26" t="e">
        <f t="shared" si="8"/>
        <v>#DIV/0!</v>
      </c>
      <c r="K54" s="44">
        <f t="shared" si="9"/>
        <v>0</v>
      </c>
      <c r="L54" s="47">
        <f t="shared" si="7"/>
      </c>
    </row>
    <row r="55" spans="1:12" ht="18.75" hidden="1">
      <c r="A55" s="101">
        <v>50000000</v>
      </c>
      <c r="B55" s="102" t="s">
        <v>16</v>
      </c>
      <c r="C55" s="9"/>
      <c r="D55" s="60"/>
      <c r="E55" s="60"/>
      <c r="F55" s="60"/>
      <c r="G55" s="60"/>
      <c r="H55" s="60"/>
      <c r="I55" s="12" t="e">
        <f>H55/D55</f>
        <v>#DIV/0!</v>
      </c>
      <c r="J55" s="26" t="e">
        <f t="shared" si="8"/>
        <v>#DIV/0!</v>
      </c>
      <c r="K55" s="44" t="e">
        <f t="shared" si="9"/>
        <v>#DIV/0!</v>
      </c>
      <c r="L55" s="47">
        <f t="shared" si="7"/>
      </c>
    </row>
    <row r="56" spans="1:12" s="4" customFormat="1" ht="32.25" customHeight="1">
      <c r="A56" s="99">
        <v>90010100</v>
      </c>
      <c r="B56" s="100" t="s">
        <v>17</v>
      </c>
      <c r="C56" s="85">
        <f>C10+C35+SUM(C54:C55)</f>
        <v>0</v>
      </c>
      <c r="D56" s="86">
        <f>D10+D35</f>
        <v>63516729</v>
      </c>
      <c r="E56" s="86">
        <f>E10+E35</f>
        <v>15.5</v>
      </c>
      <c r="F56" s="86">
        <v>1623.3</v>
      </c>
      <c r="G56" s="86">
        <f>G10+G35</f>
        <v>41279129</v>
      </c>
      <c r="H56" s="86">
        <f>H10+H35+H53</f>
        <v>44555152</v>
      </c>
      <c r="I56" s="77">
        <f aca="true" t="shared" si="10" ref="I56:I113">IF(D56=0,"",H56/D56)</f>
        <v>0.7014711352657974</v>
      </c>
      <c r="J56" s="26">
        <f t="shared" si="8"/>
        <v>2874525.935483871</v>
      </c>
      <c r="K56" s="45">
        <f t="shared" si="9"/>
        <v>27447.269143103556</v>
      </c>
      <c r="L56" s="47">
        <f t="shared" si="7"/>
        <v>1.0793626968243444</v>
      </c>
    </row>
    <row r="57" spans="1:12" ht="30" customHeight="1">
      <c r="A57" s="106">
        <v>40000000</v>
      </c>
      <c r="B57" s="107" t="s">
        <v>18</v>
      </c>
      <c r="C57" s="17">
        <f>C58</f>
        <v>0</v>
      </c>
      <c r="D57" s="64">
        <f>D63+D64+D84+D86+D92+D95+D96+D89+D85+D90+D91+D93+D88+D87</f>
        <v>72094967</v>
      </c>
      <c r="E57" s="64"/>
      <c r="F57" s="64"/>
      <c r="G57" s="64">
        <f>G63+G64+G84+G86+G92+G95+G96+G89+G85+G90+G91+G93+G88+G87</f>
        <v>56437962</v>
      </c>
      <c r="H57" s="64">
        <f>H63+H64+H84+H86+H92+H95+H96+H89+H85+H90+H91+H93+H88+H87</f>
        <v>56413241</v>
      </c>
      <c r="I57" s="84">
        <f t="shared" si="10"/>
        <v>0.7824851490673406</v>
      </c>
      <c r="J57" s="26" t="e">
        <f t="shared" si="8"/>
        <v>#DIV/0!</v>
      </c>
      <c r="K57" s="44" t="e">
        <f t="shared" si="9"/>
        <v>#DIV/0!</v>
      </c>
      <c r="L57" s="47">
        <f t="shared" si="7"/>
        <v>0.9995619792224248</v>
      </c>
    </row>
    <row r="58" spans="1:12" ht="18.75" hidden="1">
      <c r="A58" s="87">
        <v>41000000</v>
      </c>
      <c r="B58" s="108" t="s">
        <v>19</v>
      </c>
      <c r="C58" s="80">
        <f>C59+C72</f>
        <v>0</v>
      </c>
      <c r="D58" s="81"/>
      <c r="E58" s="81"/>
      <c r="F58" s="81"/>
      <c r="G58" s="81"/>
      <c r="H58" s="81"/>
      <c r="I58" s="76">
        <f t="shared" si="10"/>
      </c>
      <c r="J58" s="26" t="e">
        <f t="shared" si="8"/>
        <v>#DIV/0!</v>
      </c>
      <c r="K58" s="44" t="e">
        <f t="shared" si="9"/>
        <v>#DIV/0!</v>
      </c>
      <c r="L58" s="47">
        <f t="shared" si="7"/>
      </c>
    </row>
    <row r="59" spans="1:12" ht="18.75" hidden="1">
      <c r="A59" s="32"/>
      <c r="B59" s="109" t="s">
        <v>20</v>
      </c>
      <c r="C59" s="9">
        <f>SUM(C61:C63)+SUM(C67:C68)</f>
        <v>0</v>
      </c>
      <c r="D59" s="60"/>
      <c r="E59" s="60"/>
      <c r="F59" s="60"/>
      <c r="G59" s="60"/>
      <c r="H59" s="60"/>
      <c r="I59" s="12">
        <f t="shared" si="10"/>
      </c>
      <c r="J59" s="26" t="e">
        <f t="shared" si="8"/>
        <v>#DIV/0!</v>
      </c>
      <c r="K59" s="44" t="e">
        <f t="shared" si="9"/>
        <v>#DIV/0!</v>
      </c>
      <c r="L59" s="47">
        <f t="shared" si="7"/>
      </c>
    </row>
    <row r="60" spans="1:12" ht="37.5" hidden="1">
      <c r="A60" s="111">
        <v>41010600</v>
      </c>
      <c r="B60" s="143" t="s">
        <v>86</v>
      </c>
      <c r="C60" s="85"/>
      <c r="D60" s="86"/>
      <c r="E60" s="86"/>
      <c r="F60" s="86"/>
      <c r="G60" s="86"/>
      <c r="H60" s="86"/>
      <c r="I60" s="77">
        <f t="shared" si="10"/>
      </c>
      <c r="J60" s="78" t="e">
        <f t="shared" si="8"/>
        <v>#DIV/0!</v>
      </c>
      <c r="K60" s="79" t="e">
        <f t="shared" si="9"/>
        <v>#DIV/0!</v>
      </c>
      <c r="L60" s="47">
        <f t="shared" si="7"/>
      </c>
    </row>
    <row r="61" spans="1:12" ht="56.25" hidden="1">
      <c r="A61" s="87">
        <v>41020000</v>
      </c>
      <c r="B61" s="141" t="s">
        <v>21</v>
      </c>
      <c r="C61" s="80"/>
      <c r="D61" s="81"/>
      <c r="E61" s="81"/>
      <c r="F61" s="81"/>
      <c r="G61" s="81"/>
      <c r="H61" s="81"/>
      <c r="I61" s="76">
        <f t="shared" si="10"/>
      </c>
      <c r="J61" s="142" t="e">
        <f t="shared" si="8"/>
        <v>#DIV/0!</v>
      </c>
      <c r="K61" s="69" t="e">
        <f t="shared" si="9"/>
        <v>#DIV/0!</v>
      </c>
      <c r="L61" s="70">
        <f t="shared" si="7"/>
      </c>
    </row>
    <row r="62" spans="1:12" ht="37.5" hidden="1">
      <c r="A62" s="32">
        <v>41010300</v>
      </c>
      <c r="B62" s="110" t="s">
        <v>64</v>
      </c>
      <c r="C62" s="9"/>
      <c r="D62" s="60"/>
      <c r="E62" s="60"/>
      <c r="F62" s="60"/>
      <c r="G62" s="60"/>
      <c r="H62" s="60"/>
      <c r="I62" s="12">
        <f t="shared" si="10"/>
      </c>
      <c r="J62" s="26"/>
      <c r="K62" s="44"/>
      <c r="L62" s="47">
        <f t="shared" si="7"/>
      </c>
    </row>
    <row r="63" spans="1:12" ht="27" customHeight="1">
      <c r="A63" s="111">
        <v>41020100</v>
      </c>
      <c r="B63" s="112" t="s">
        <v>87</v>
      </c>
      <c r="C63" s="85"/>
      <c r="D63" s="86">
        <v>5458800</v>
      </c>
      <c r="E63" s="86"/>
      <c r="F63" s="86"/>
      <c r="G63" s="86">
        <v>4094100</v>
      </c>
      <c r="H63" s="86">
        <v>4094100</v>
      </c>
      <c r="I63" s="77">
        <f t="shared" si="10"/>
        <v>0.75</v>
      </c>
      <c r="J63" s="26" t="e">
        <f aca="true" t="shared" si="11" ref="J63:J74">H63/E63</f>
        <v>#DIV/0!</v>
      </c>
      <c r="K63" s="44" t="e">
        <f aca="true" t="shared" si="12" ref="K63:K72">H63/F63</f>
        <v>#DIV/0!</v>
      </c>
      <c r="L63" s="47">
        <f t="shared" si="7"/>
        <v>1</v>
      </c>
    </row>
    <row r="64" spans="1:12" ht="56.25" hidden="1">
      <c r="A64" s="87">
        <v>41020200</v>
      </c>
      <c r="B64" s="88" t="s">
        <v>104</v>
      </c>
      <c r="C64" s="80"/>
      <c r="D64" s="81"/>
      <c r="E64" s="81"/>
      <c r="F64" s="81"/>
      <c r="G64" s="81"/>
      <c r="H64" s="81"/>
      <c r="I64" s="76">
        <f t="shared" si="10"/>
      </c>
      <c r="J64" s="26" t="e">
        <f t="shared" si="11"/>
        <v>#DIV/0!</v>
      </c>
      <c r="K64" s="44" t="e">
        <f t="shared" si="12"/>
        <v>#DIV/0!</v>
      </c>
      <c r="L64" s="47">
        <f t="shared" si="7"/>
      </c>
    </row>
    <row r="65" spans="1:12" ht="56.25" hidden="1">
      <c r="A65" s="32">
        <v>41040200</v>
      </c>
      <c r="B65" s="13" t="s">
        <v>22</v>
      </c>
      <c r="C65" s="9"/>
      <c r="D65" s="60"/>
      <c r="E65" s="60"/>
      <c r="F65" s="60"/>
      <c r="G65" s="60"/>
      <c r="H65" s="60"/>
      <c r="I65" s="12">
        <f t="shared" si="10"/>
      </c>
      <c r="J65" s="26" t="e">
        <f t="shared" si="11"/>
        <v>#DIV/0!</v>
      </c>
      <c r="K65" s="44" t="e">
        <f t="shared" si="12"/>
        <v>#DIV/0!</v>
      </c>
      <c r="L65" s="47">
        <f t="shared" si="7"/>
      </c>
    </row>
    <row r="66" spans="1:12" ht="37.5" hidden="1">
      <c r="A66" s="32">
        <v>41040300</v>
      </c>
      <c r="B66" s="13" t="s">
        <v>23</v>
      </c>
      <c r="C66" s="9"/>
      <c r="D66" s="60"/>
      <c r="E66" s="60"/>
      <c r="F66" s="60"/>
      <c r="G66" s="60"/>
      <c r="H66" s="60"/>
      <c r="I66" s="12">
        <f t="shared" si="10"/>
      </c>
      <c r="J66" s="26" t="e">
        <f t="shared" si="11"/>
        <v>#DIV/0!</v>
      </c>
      <c r="K66" s="44" t="e">
        <f t="shared" si="12"/>
        <v>#DIV/0!</v>
      </c>
      <c r="L66" s="47">
        <f t="shared" si="7"/>
      </c>
    </row>
    <row r="67" spans="1:12" ht="37.5" hidden="1">
      <c r="A67" s="32">
        <v>41050000</v>
      </c>
      <c r="B67" s="13" t="s">
        <v>24</v>
      </c>
      <c r="C67" s="9"/>
      <c r="D67" s="60"/>
      <c r="E67" s="60"/>
      <c r="F67" s="60"/>
      <c r="G67" s="60"/>
      <c r="H67" s="60"/>
      <c r="I67" s="12">
        <f t="shared" si="10"/>
      </c>
      <c r="J67" s="26" t="e">
        <f t="shared" si="11"/>
        <v>#DIV/0!</v>
      </c>
      <c r="K67" s="44" t="e">
        <f t="shared" si="12"/>
        <v>#DIV/0!</v>
      </c>
      <c r="L67" s="47">
        <f t="shared" si="7"/>
      </c>
    </row>
    <row r="68" spans="1:12" ht="18.75" hidden="1">
      <c r="A68" s="32">
        <v>41060000</v>
      </c>
      <c r="B68" s="13" t="s">
        <v>25</v>
      </c>
      <c r="C68" s="9">
        <f>SUM(C69:C71)</f>
        <v>0</v>
      </c>
      <c r="D68" s="60"/>
      <c r="E68" s="60"/>
      <c r="F68" s="60"/>
      <c r="G68" s="60"/>
      <c r="H68" s="60"/>
      <c r="I68" s="12">
        <f t="shared" si="10"/>
      </c>
      <c r="J68" s="26" t="e">
        <f t="shared" si="11"/>
        <v>#DIV/0!</v>
      </c>
      <c r="K68" s="44" t="e">
        <f t="shared" si="12"/>
        <v>#DIV/0!</v>
      </c>
      <c r="L68" s="47">
        <f t="shared" si="7"/>
      </c>
    </row>
    <row r="69" spans="1:12" ht="18.75" hidden="1">
      <c r="A69" s="32">
        <v>41060100</v>
      </c>
      <c r="B69" s="13" t="s">
        <v>26</v>
      </c>
      <c r="C69" s="9"/>
      <c r="D69" s="60"/>
      <c r="E69" s="60"/>
      <c r="F69" s="60"/>
      <c r="G69" s="60"/>
      <c r="H69" s="60"/>
      <c r="I69" s="12">
        <f t="shared" si="10"/>
      </c>
      <c r="J69" s="26" t="e">
        <f t="shared" si="11"/>
        <v>#DIV/0!</v>
      </c>
      <c r="K69" s="44" t="e">
        <f t="shared" si="12"/>
        <v>#DIV/0!</v>
      </c>
      <c r="L69" s="47">
        <f t="shared" si="7"/>
      </c>
    </row>
    <row r="70" spans="1:12" ht="37.5" hidden="1">
      <c r="A70" s="32">
        <v>41060200</v>
      </c>
      <c r="B70" s="13" t="s">
        <v>27</v>
      </c>
      <c r="C70" s="9"/>
      <c r="D70" s="60"/>
      <c r="E70" s="60"/>
      <c r="F70" s="60"/>
      <c r="G70" s="60"/>
      <c r="H70" s="60"/>
      <c r="I70" s="12">
        <f t="shared" si="10"/>
      </c>
      <c r="J70" s="26" t="e">
        <f t="shared" si="11"/>
        <v>#DIV/0!</v>
      </c>
      <c r="K70" s="44" t="e">
        <f t="shared" si="12"/>
        <v>#DIV/0!</v>
      </c>
      <c r="L70" s="47">
        <f t="shared" si="7"/>
      </c>
    </row>
    <row r="71" spans="1:12" ht="18.75" hidden="1">
      <c r="A71" s="32">
        <v>41060300</v>
      </c>
      <c r="B71" s="13" t="s">
        <v>28</v>
      </c>
      <c r="C71" s="9"/>
      <c r="D71" s="60"/>
      <c r="E71" s="60"/>
      <c r="F71" s="60"/>
      <c r="G71" s="60"/>
      <c r="H71" s="60"/>
      <c r="I71" s="12">
        <f t="shared" si="10"/>
      </c>
      <c r="J71" s="26" t="e">
        <f t="shared" si="11"/>
        <v>#DIV/0!</v>
      </c>
      <c r="K71" s="44" t="e">
        <f t="shared" si="12"/>
        <v>#DIV/0!</v>
      </c>
      <c r="L71" s="47">
        <f t="shared" si="7"/>
      </c>
    </row>
    <row r="72" spans="1:12" ht="18.75" hidden="1">
      <c r="A72" s="32"/>
      <c r="B72" s="113" t="s">
        <v>29</v>
      </c>
      <c r="C72" s="9">
        <f>SUM(C79:C97)</f>
        <v>0</v>
      </c>
      <c r="D72" s="60"/>
      <c r="E72" s="60"/>
      <c r="F72" s="60"/>
      <c r="G72" s="60"/>
      <c r="H72" s="60"/>
      <c r="I72" s="12">
        <f t="shared" si="10"/>
      </c>
      <c r="J72" s="26" t="e">
        <f t="shared" si="11"/>
        <v>#DIV/0!</v>
      </c>
      <c r="K72" s="44" t="e">
        <f t="shared" si="12"/>
        <v>#DIV/0!</v>
      </c>
      <c r="L72" s="47">
        <f t="shared" si="7"/>
      </c>
    </row>
    <row r="73" spans="1:12" ht="18.75" hidden="1">
      <c r="A73" s="32">
        <v>41020300</v>
      </c>
      <c r="B73" s="13" t="s">
        <v>53</v>
      </c>
      <c r="C73" s="9"/>
      <c r="D73" s="60"/>
      <c r="E73" s="60"/>
      <c r="F73" s="60"/>
      <c r="G73" s="60"/>
      <c r="H73" s="60"/>
      <c r="I73" s="12">
        <f t="shared" si="10"/>
      </c>
      <c r="J73" s="26" t="e">
        <f t="shared" si="11"/>
        <v>#DIV/0!</v>
      </c>
      <c r="K73" s="44"/>
      <c r="L73" s="47">
        <f t="shared" si="7"/>
      </c>
    </row>
    <row r="74" spans="1:12" ht="42.75" customHeight="1" hidden="1">
      <c r="A74" s="140">
        <v>41020600</v>
      </c>
      <c r="B74" s="112" t="s">
        <v>77</v>
      </c>
      <c r="C74" s="85"/>
      <c r="D74" s="86"/>
      <c r="E74" s="86"/>
      <c r="F74" s="86"/>
      <c r="G74" s="86"/>
      <c r="H74" s="86"/>
      <c r="I74" s="77">
        <f t="shared" si="10"/>
      </c>
      <c r="J74" s="26" t="e">
        <f t="shared" si="11"/>
        <v>#DIV/0!</v>
      </c>
      <c r="K74" s="44"/>
      <c r="L74" s="47">
        <f t="shared" si="7"/>
      </c>
    </row>
    <row r="75" spans="1:12" ht="18.75" hidden="1">
      <c r="A75" s="139">
        <v>41020400</v>
      </c>
      <c r="B75" s="88" t="s">
        <v>67</v>
      </c>
      <c r="C75" s="80"/>
      <c r="D75" s="81"/>
      <c r="E75" s="81"/>
      <c r="F75" s="81"/>
      <c r="G75" s="81"/>
      <c r="H75" s="81"/>
      <c r="I75" s="76">
        <f t="shared" si="10"/>
      </c>
      <c r="J75" s="26"/>
      <c r="K75" s="44"/>
      <c r="L75" s="47">
        <f t="shared" si="7"/>
      </c>
    </row>
    <row r="76" spans="1:12" ht="18.75" hidden="1">
      <c r="A76" s="114">
        <v>41020900</v>
      </c>
      <c r="B76" s="13" t="s">
        <v>55</v>
      </c>
      <c r="C76" s="9"/>
      <c r="D76" s="60"/>
      <c r="E76" s="60"/>
      <c r="F76" s="60"/>
      <c r="G76" s="60"/>
      <c r="H76" s="60"/>
      <c r="I76" s="12">
        <f t="shared" si="10"/>
      </c>
      <c r="J76" s="26" t="e">
        <f>H76/E76</f>
        <v>#DIV/0!</v>
      </c>
      <c r="K76" s="44"/>
      <c r="L76" s="47">
        <f t="shared" si="7"/>
      </c>
    </row>
    <row r="77" spans="1:12" ht="56.25" hidden="1">
      <c r="A77" s="114">
        <v>41021000</v>
      </c>
      <c r="B77" s="13" t="s">
        <v>78</v>
      </c>
      <c r="C77" s="9"/>
      <c r="D77" s="60"/>
      <c r="E77" s="60"/>
      <c r="F77" s="60"/>
      <c r="G77" s="60"/>
      <c r="H77" s="60"/>
      <c r="I77" s="12">
        <f t="shared" si="10"/>
      </c>
      <c r="J77" s="26"/>
      <c r="K77" s="44"/>
      <c r="L77" s="47">
        <f t="shared" si="7"/>
      </c>
    </row>
    <row r="78" spans="1:12" ht="56.25" hidden="1">
      <c r="A78" s="114">
        <v>41021200</v>
      </c>
      <c r="B78" s="13" t="s">
        <v>65</v>
      </c>
      <c r="C78" s="9"/>
      <c r="D78" s="60"/>
      <c r="E78" s="60"/>
      <c r="F78" s="60"/>
      <c r="G78" s="60"/>
      <c r="H78" s="60"/>
      <c r="I78" s="12">
        <f t="shared" si="10"/>
      </c>
      <c r="J78" s="26"/>
      <c r="K78" s="44"/>
      <c r="L78" s="47">
        <f t="shared" si="7"/>
      </c>
    </row>
    <row r="79" spans="1:12" ht="73.5" customHeight="1" hidden="1">
      <c r="A79" s="111">
        <v>41030600</v>
      </c>
      <c r="B79" s="112" t="s">
        <v>90</v>
      </c>
      <c r="C79" s="85"/>
      <c r="D79" s="86"/>
      <c r="E79" s="86"/>
      <c r="F79" s="86"/>
      <c r="G79" s="86"/>
      <c r="H79" s="86"/>
      <c r="I79" s="77">
        <f t="shared" si="10"/>
      </c>
      <c r="J79" s="26" t="e">
        <f aca="true" t="shared" si="13" ref="J79:J102">H79/E79</f>
        <v>#DIV/0!</v>
      </c>
      <c r="K79" s="44"/>
      <c r="L79" s="47">
        <f t="shared" si="7"/>
      </c>
    </row>
    <row r="80" spans="1:12" ht="0.75" customHeight="1" hidden="1">
      <c r="A80" s="87">
        <v>41030700</v>
      </c>
      <c r="B80" s="88" t="s">
        <v>70</v>
      </c>
      <c r="C80" s="80"/>
      <c r="D80" s="81"/>
      <c r="E80" s="81"/>
      <c r="F80" s="81"/>
      <c r="G80" s="81"/>
      <c r="H80" s="81"/>
      <c r="I80" s="76">
        <f t="shared" si="10"/>
      </c>
      <c r="J80" s="26" t="e">
        <f t="shared" si="13"/>
        <v>#DIV/0!</v>
      </c>
      <c r="K80" s="44"/>
      <c r="L80" s="12">
        <f t="shared" si="7"/>
      </c>
    </row>
    <row r="81" spans="1:12" ht="81" customHeight="1" hidden="1">
      <c r="A81" s="111">
        <v>41030800</v>
      </c>
      <c r="B81" s="112" t="s">
        <v>91</v>
      </c>
      <c r="C81" s="85"/>
      <c r="D81" s="86"/>
      <c r="E81" s="86"/>
      <c r="F81" s="86"/>
      <c r="G81" s="86"/>
      <c r="H81" s="86"/>
      <c r="I81" s="77">
        <f t="shared" si="10"/>
      </c>
      <c r="J81" s="26" t="e">
        <f t="shared" si="13"/>
        <v>#DIV/0!</v>
      </c>
      <c r="K81" s="44"/>
      <c r="L81" s="47">
        <f t="shared" si="7"/>
      </c>
    </row>
    <row r="82" spans="1:12" ht="78.75" customHeight="1" hidden="1">
      <c r="A82" s="106">
        <v>41030900</v>
      </c>
      <c r="B82" s="115" t="s">
        <v>71</v>
      </c>
      <c r="C82" s="17"/>
      <c r="D82" s="64"/>
      <c r="E82" s="64"/>
      <c r="F82" s="64"/>
      <c r="G82" s="64"/>
      <c r="H82" s="64"/>
      <c r="I82" s="84">
        <f t="shared" si="10"/>
      </c>
      <c r="J82" s="26" t="e">
        <f t="shared" si="13"/>
        <v>#DIV/0!</v>
      </c>
      <c r="K82" s="44"/>
      <c r="L82" s="47">
        <f t="shared" si="7"/>
      </c>
    </row>
    <row r="83" spans="1:12" ht="60.75" customHeight="1" hidden="1">
      <c r="A83" s="106">
        <v>41031000</v>
      </c>
      <c r="B83" s="115" t="s">
        <v>72</v>
      </c>
      <c r="C83" s="17"/>
      <c r="D83" s="64"/>
      <c r="E83" s="64"/>
      <c r="F83" s="64"/>
      <c r="G83" s="64"/>
      <c r="H83" s="64"/>
      <c r="I83" s="84">
        <f t="shared" si="10"/>
      </c>
      <c r="J83" s="26" t="e">
        <f t="shared" si="13"/>
        <v>#DIV/0!</v>
      </c>
      <c r="K83" s="44"/>
      <c r="L83" s="47">
        <f t="shared" si="7"/>
      </c>
    </row>
    <row r="84" spans="1:12" ht="41.25" customHeight="1">
      <c r="A84" s="157">
        <v>41032200</v>
      </c>
      <c r="B84" s="158" t="s">
        <v>113</v>
      </c>
      <c r="C84" s="159"/>
      <c r="D84" s="160">
        <v>4617500</v>
      </c>
      <c r="E84" s="160"/>
      <c r="F84" s="160"/>
      <c r="G84" s="160">
        <v>3078000</v>
      </c>
      <c r="H84" s="160">
        <v>3078000</v>
      </c>
      <c r="I84" s="77">
        <f>IF(D84=0,"",H84/D84)</f>
        <v>0.6665944775311315</v>
      </c>
      <c r="J84" s="26" t="e">
        <f t="shared" si="13"/>
        <v>#DIV/0!</v>
      </c>
      <c r="K84" s="44" t="e">
        <f>H84/F84</f>
        <v>#DIV/0!</v>
      </c>
      <c r="L84" s="47">
        <f>IF(G84=0,"",H84/G84)</f>
        <v>1</v>
      </c>
    </row>
    <row r="85" spans="1:12" ht="32.25" customHeight="1">
      <c r="A85" s="106">
        <v>41033900</v>
      </c>
      <c r="B85" s="115" t="s">
        <v>88</v>
      </c>
      <c r="C85" s="17"/>
      <c r="D85" s="64">
        <v>36690200</v>
      </c>
      <c r="E85" s="64"/>
      <c r="F85" s="64"/>
      <c r="G85" s="64">
        <v>28068100</v>
      </c>
      <c r="H85" s="64">
        <v>28068100</v>
      </c>
      <c r="I85" s="84">
        <f t="shared" si="10"/>
        <v>0.7650026437577336</v>
      </c>
      <c r="J85" s="26" t="e">
        <f>H85/E85</f>
        <v>#DIV/0!</v>
      </c>
      <c r="K85" s="44"/>
      <c r="L85" s="47">
        <f t="shared" si="7"/>
        <v>1</v>
      </c>
    </row>
    <row r="86" spans="1:12" ht="33" customHeight="1">
      <c r="A86" s="87">
        <v>41034200</v>
      </c>
      <c r="B86" s="88" t="s">
        <v>89</v>
      </c>
      <c r="C86" s="80"/>
      <c r="D86" s="81">
        <v>16627900</v>
      </c>
      <c r="E86" s="81"/>
      <c r="F86" s="81"/>
      <c r="G86" s="81">
        <v>13504600</v>
      </c>
      <c r="H86" s="81">
        <v>13504600</v>
      </c>
      <c r="I86" s="76">
        <f t="shared" si="10"/>
        <v>0.812165096013327</v>
      </c>
      <c r="J86" s="26" t="e">
        <f t="shared" si="13"/>
        <v>#DIV/0!</v>
      </c>
      <c r="K86" s="44"/>
      <c r="L86" s="47">
        <f t="shared" si="7"/>
        <v>1</v>
      </c>
    </row>
    <row r="87" spans="1:12" ht="44.25" customHeight="1">
      <c r="A87" s="87">
        <v>41034500</v>
      </c>
      <c r="B87" s="158" t="s">
        <v>94</v>
      </c>
      <c r="C87" s="80"/>
      <c r="D87" s="81">
        <v>1730693</v>
      </c>
      <c r="E87" s="81"/>
      <c r="F87" s="81"/>
      <c r="G87" s="81">
        <v>873000</v>
      </c>
      <c r="H87" s="81">
        <v>873000</v>
      </c>
      <c r="I87" s="76">
        <f>IF(D87=0,"",H87/D87)</f>
        <v>0.5044222169963131</v>
      </c>
      <c r="J87" s="26" t="e">
        <f>H87/E87</f>
        <v>#DIV/0!</v>
      </c>
      <c r="K87" s="44"/>
      <c r="L87" s="47">
        <f>IF(G87=0,"",H87/G87)</f>
        <v>1</v>
      </c>
    </row>
    <row r="88" spans="1:12" ht="59.25" customHeight="1">
      <c r="A88" s="87">
        <v>41040200</v>
      </c>
      <c r="B88" s="161" t="s">
        <v>120</v>
      </c>
      <c r="C88" s="80"/>
      <c r="D88" s="81">
        <v>3866900</v>
      </c>
      <c r="E88" s="81"/>
      <c r="F88" s="81"/>
      <c r="G88" s="81">
        <v>3866900</v>
      </c>
      <c r="H88" s="81">
        <v>3866900</v>
      </c>
      <c r="I88" s="76">
        <f>IF(D88=0,"",H88/D88)</f>
        <v>1</v>
      </c>
      <c r="J88" s="26" t="e">
        <f>H88/E88</f>
        <v>#DIV/0!</v>
      </c>
      <c r="K88" s="44"/>
      <c r="L88" s="47">
        <f>IF(G88=0,"",H88/G88)</f>
        <v>1</v>
      </c>
    </row>
    <row r="89" spans="1:12" ht="44.25" customHeight="1">
      <c r="A89" s="32">
        <v>41051100</v>
      </c>
      <c r="B89" s="13" t="s">
        <v>114</v>
      </c>
      <c r="C89" s="9"/>
      <c r="D89" s="60">
        <v>1768976</v>
      </c>
      <c r="E89" s="60"/>
      <c r="F89" s="60"/>
      <c r="G89" s="60">
        <v>1768976</v>
      </c>
      <c r="H89" s="60">
        <v>1768976</v>
      </c>
      <c r="I89" s="12">
        <f t="shared" si="10"/>
        <v>1</v>
      </c>
      <c r="J89" s="26" t="e">
        <f t="shared" si="13"/>
        <v>#DIV/0!</v>
      </c>
      <c r="K89" s="44"/>
      <c r="L89" s="47">
        <f t="shared" si="7"/>
        <v>1</v>
      </c>
    </row>
    <row r="90" spans="1:12" ht="57.75" customHeight="1">
      <c r="A90" s="116">
        <v>41051200</v>
      </c>
      <c r="B90" s="118" t="s">
        <v>115</v>
      </c>
      <c r="C90" s="10"/>
      <c r="D90" s="61">
        <v>245261</v>
      </c>
      <c r="E90" s="61"/>
      <c r="F90" s="61"/>
      <c r="G90" s="61">
        <v>183951</v>
      </c>
      <c r="H90" s="61">
        <v>183951</v>
      </c>
      <c r="I90" s="12">
        <f>IF(D90=0,"",H90/D90)</f>
        <v>0.7500214057677331</v>
      </c>
      <c r="J90" s="26" t="e">
        <f>H90/E90</f>
        <v>#DIV/0!</v>
      </c>
      <c r="K90" s="44"/>
      <c r="L90" s="47">
        <f>IF(G90=0,"",H90/G90)</f>
        <v>1</v>
      </c>
    </row>
    <row r="91" spans="1:12" ht="57.75" customHeight="1">
      <c r="A91" s="116">
        <v>41051400</v>
      </c>
      <c r="B91" s="161" t="s">
        <v>121</v>
      </c>
      <c r="C91" s="10"/>
      <c r="D91" s="61">
        <v>733918</v>
      </c>
      <c r="E91" s="61"/>
      <c r="F91" s="61"/>
      <c r="G91" s="61">
        <v>645516</v>
      </c>
      <c r="H91" s="61">
        <v>645516</v>
      </c>
      <c r="I91" s="16">
        <f>IF(D91=0,"",H91/D91)</f>
        <v>0.8795478513948425</v>
      </c>
      <c r="J91" s="26" t="e">
        <f>H91/E91</f>
        <v>#DIV/0!</v>
      </c>
      <c r="K91" s="44"/>
      <c r="L91" s="47">
        <f>IF(G91=0,"",H91/G91)</f>
        <v>1</v>
      </c>
    </row>
    <row r="92" spans="1:12" ht="30" customHeight="1">
      <c r="A92" s="111">
        <v>41053900</v>
      </c>
      <c r="B92" s="112" t="s">
        <v>116</v>
      </c>
      <c r="C92" s="85"/>
      <c r="D92" s="86">
        <v>204819</v>
      </c>
      <c r="E92" s="86"/>
      <c r="F92" s="86"/>
      <c r="G92" s="86">
        <v>204819</v>
      </c>
      <c r="H92" s="86">
        <v>180098</v>
      </c>
      <c r="I92" s="77">
        <f t="shared" si="10"/>
        <v>0.8793031896454919</v>
      </c>
      <c r="J92" s="26" t="e">
        <f t="shared" si="13"/>
        <v>#DIV/0!</v>
      </c>
      <c r="K92" s="44"/>
      <c r="L92" s="47">
        <f t="shared" si="7"/>
        <v>0.8793031896454919</v>
      </c>
    </row>
    <row r="93" spans="1:12" ht="78" customHeight="1">
      <c r="A93" s="87">
        <v>41054100</v>
      </c>
      <c r="B93" s="161" t="s">
        <v>122</v>
      </c>
      <c r="C93" s="80"/>
      <c r="D93" s="81">
        <v>150000</v>
      </c>
      <c r="E93" s="81"/>
      <c r="F93" s="81"/>
      <c r="G93" s="81">
        <v>150000</v>
      </c>
      <c r="H93" s="81">
        <v>150000</v>
      </c>
      <c r="I93" s="76">
        <f t="shared" si="10"/>
        <v>1</v>
      </c>
      <c r="J93" s="26" t="e">
        <f t="shared" si="13"/>
        <v>#DIV/0!</v>
      </c>
      <c r="K93" s="44"/>
      <c r="L93" s="47">
        <f t="shared" si="7"/>
        <v>1</v>
      </c>
    </row>
    <row r="94" spans="1:12" ht="60" customHeight="1" hidden="1">
      <c r="A94" s="32">
        <v>41033800</v>
      </c>
      <c r="B94" s="13" t="s">
        <v>75</v>
      </c>
      <c r="C94" s="9"/>
      <c r="D94" s="60"/>
      <c r="E94" s="60"/>
      <c r="F94" s="60"/>
      <c r="G94" s="60"/>
      <c r="H94" s="60"/>
      <c r="I94" s="12">
        <f t="shared" si="10"/>
      </c>
      <c r="J94" s="26"/>
      <c r="K94" s="44"/>
      <c r="L94" s="47">
        <f t="shared" si="7"/>
      </c>
    </row>
    <row r="95" spans="1:12" ht="48" customHeight="1" hidden="1">
      <c r="A95" s="32">
        <v>41035200</v>
      </c>
      <c r="B95" s="13" t="s">
        <v>105</v>
      </c>
      <c r="C95" s="9"/>
      <c r="D95" s="60"/>
      <c r="E95" s="60"/>
      <c r="F95" s="60"/>
      <c r="G95" s="60"/>
      <c r="H95" s="60"/>
      <c r="I95" s="12">
        <f t="shared" si="10"/>
      </c>
      <c r="J95" s="26" t="e">
        <f t="shared" si="13"/>
        <v>#DIV/0!</v>
      </c>
      <c r="K95" s="44" t="e">
        <f>H95/F95</f>
        <v>#DIV/0!</v>
      </c>
      <c r="L95" s="47">
        <f t="shared" si="7"/>
      </c>
    </row>
    <row r="96" spans="1:12" ht="42.75" customHeight="1" hidden="1">
      <c r="A96" s="32">
        <v>41035400</v>
      </c>
      <c r="B96" s="118" t="s">
        <v>106</v>
      </c>
      <c r="C96" s="9"/>
      <c r="D96" s="60"/>
      <c r="E96" s="60"/>
      <c r="F96" s="60"/>
      <c r="G96" s="60"/>
      <c r="H96" s="60"/>
      <c r="I96" s="12">
        <f t="shared" si="10"/>
      </c>
      <c r="J96" s="26" t="e">
        <f t="shared" si="13"/>
        <v>#DIV/0!</v>
      </c>
      <c r="K96" s="44" t="e">
        <f>H96/F96</f>
        <v>#DIV/0!</v>
      </c>
      <c r="L96" s="47">
        <f t="shared" si="7"/>
      </c>
    </row>
    <row r="97" spans="1:12" ht="37.5" hidden="1">
      <c r="A97" s="32">
        <v>41100000</v>
      </c>
      <c r="B97" s="13" t="s">
        <v>30</v>
      </c>
      <c r="C97" s="9"/>
      <c r="D97" s="60"/>
      <c r="E97" s="60"/>
      <c r="F97" s="60"/>
      <c r="G97" s="60"/>
      <c r="H97" s="60"/>
      <c r="I97" s="12">
        <f t="shared" si="10"/>
      </c>
      <c r="J97" s="26" t="e">
        <f t="shared" si="13"/>
        <v>#DIV/0!</v>
      </c>
      <c r="K97" s="44" t="e">
        <f>H97/F97</f>
        <v>#DIV/0!</v>
      </c>
      <c r="L97" s="47">
        <f t="shared" si="7"/>
      </c>
    </row>
    <row r="98" spans="1:12" ht="18.75" hidden="1">
      <c r="A98" s="116"/>
      <c r="B98" s="117" t="s">
        <v>46</v>
      </c>
      <c r="C98" s="10"/>
      <c r="D98" s="61"/>
      <c r="E98" s="61"/>
      <c r="F98" s="61"/>
      <c r="G98" s="61"/>
      <c r="H98" s="61"/>
      <c r="I98" s="12">
        <f t="shared" si="10"/>
      </c>
      <c r="J98" s="26" t="e">
        <f t="shared" si="13"/>
        <v>#DIV/0!</v>
      </c>
      <c r="K98" s="44" t="e">
        <f>H98/F98</f>
        <v>#DIV/0!</v>
      </c>
      <c r="L98" s="47">
        <f t="shared" si="7"/>
      </c>
    </row>
    <row r="99" spans="1:12" ht="37.5" hidden="1">
      <c r="A99" s="116">
        <v>41010900</v>
      </c>
      <c r="B99" s="117" t="s">
        <v>56</v>
      </c>
      <c r="C99" s="10"/>
      <c r="D99" s="61"/>
      <c r="E99" s="61"/>
      <c r="F99" s="61"/>
      <c r="G99" s="61"/>
      <c r="H99" s="61"/>
      <c r="I99" s="16">
        <f t="shared" si="10"/>
      </c>
      <c r="J99" s="27" t="e">
        <f t="shared" si="13"/>
        <v>#DIV/0!</v>
      </c>
      <c r="K99" s="44"/>
      <c r="L99" s="74">
        <f t="shared" si="7"/>
      </c>
    </row>
    <row r="100" spans="1:12" ht="105.75" customHeight="1" hidden="1">
      <c r="A100" s="111">
        <v>41035800</v>
      </c>
      <c r="B100" s="118" t="s">
        <v>74</v>
      </c>
      <c r="C100" s="18"/>
      <c r="D100" s="62"/>
      <c r="E100" s="62"/>
      <c r="F100" s="62"/>
      <c r="G100" s="62"/>
      <c r="H100" s="62"/>
      <c r="I100" s="77">
        <f t="shared" si="10"/>
      </c>
      <c r="J100" s="78" t="e">
        <f>H100/E100</f>
        <v>#DIV/0!</v>
      </c>
      <c r="K100" s="79"/>
      <c r="L100" s="89">
        <f t="shared" si="7"/>
      </c>
    </row>
    <row r="101" spans="1:12" ht="67.5" customHeight="1" hidden="1" thickBot="1">
      <c r="A101" s="148">
        <v>41037000</v>
      </c>
      <c r="B101" s="149" t="s">
        <v>76</v>
      </c>
      <c r="C101" s="20"/>
      <c r="D101" s="63"/>
      <c r="E101" s="63"/>
      <c r="F101" s="63"/>
      <c r="G101" s="63"/>
      <c r="H101" s="63"/>
      <c r="I101" s="150">
        <f t="shared" si="10"/>
      </c>
      <c r="J101" s="151" t="e">
        <f>H101/E101</f>
        <v>#DIV/0!</v>
      </c>
      <c r="K101" s="152"/>
      <c r="L101" s="153">
        <f t="shared" si="7"/>
      </c>
    </row>
    <row r="102" spans="1:12" ht="31.5" customHeight="1" thickBot="1">
      <c r="A102" s="119">
        <v>900103</v>
      </c>
      <c r="B102" s="120" t="s">
        <v>31</v>
      </c>
      <c r="C102" s="65">
        <f>SUM(C56:C57)</f>
        <v>0</v>
      </c>
      <c r="D102" s="66">
        <f>D56+D57</f>
        <v>135611696</v>
      </c>
      <c r="E102" s="66">
        <f>E56+E57</f>
        <v>15.5</v>
      </c>
      <c r="F102" s="66">
        <v>7359</v>
      </c>
      <c r="G102" s="66">
        <f>G56+G57</f>
        <v>97717091</v>
      </c>
      <c r="H102" s="66">
        <f>H56+H57</f>
        <v>100968393</v>
      </c>
      <c r="I102" s="67">
        <f t="shared" si="10"/>
        <v>0.7445404487825298</v>
      </c>
      <c r="J102" s="68">
        <f t="shared" si="13"/>
        <v>6514089.870967742</v>
      </c>
      <c r="K102" s="69">
        <f>H102/F102</f>
        <v>13720.395841826336</v>
      </c>
      <c r="L102" s="90">
        <f t="shared" si="7"/>
        <v>1.033272603254225</v>
      </c>
    </row>
    <row r="103" spans="1:12" ht="31.5" customHeight="1">
      <c r="A103" s="121"/>
      <c r="B103" s="122" t="s">
        <v>58</v>
      </c>
      <c r="C103" s="18"/>
      <c r="D103" s="62"/>
      <c r="E103" s="62"/>
      <c r="F103" s="62"/>
      <c r="G103" s="62"/>
      <c r="H103" s="62"/>
      <c r="I103" s="37">
        <f t="shared" si="10"/>
      </c>
      <c r="J103" s="29"/>
      <c r="K103" s="15"/>
      <c r="L103" s="70">
        <f t="shared" si="7"/>
      </c>
    </row>
    <row r="104" spans="1:12" ht="21.75" customHeight="1">
      <c r="A104" s="121">
        <v>19010000</v>
      </c>
      <c r="B104" s="154" t="s">
        <v>107</v>
      </c>
      <c r="C104" s="18"/>
      <c r="D104" s="62">
        <v>49000</v>
      </c>
      <c r="E104" s="62"/>
      <c r="F104" s="62"/>
      <c r="G104" s="62">
        <v>35100</v>
      </c>
      <c r="H104" s="62">
        <v>53190</v>
      </c>
      <c r="I104" s="84">
        <f t="shared" si="10"/>
        <v>1.0855102040816327</v>
      </c>
      <c r="J104" s="29"/>
      <c r="K104" s="15"/>
      <c r="L104" s="47">
        <f t="shared" si="7"/>
        <v>1.5153846153846153</v>
      </c>
    </row>
    <row r="105" spans="1:12" ht="36" customHeight="1">
      <c r="A105" s="123">
        <v>21110000</v>
      </c>
      <c r="B105" s="155" t="s">
        <v>95</v>
      </c>
      <c r="C105" s="17"/>
      <c r="D105" s="62"/>
      <c r="E105" s="62"/>
      <c r="F105" s="64"/>
      <c r="G105" s="64"/>
      <c r="H105" s="64">
        <v>6520</v>
      </c>
      <c r="I105" s="76">
        <f t="shared" si="10"/>
      </c>
      <c r="J105" s="30"/>
      <c r="K105" s="15"/>
      <c r="L105" s="47">
        <f t="shared" si="7"/>
      </c>
    </row>
    <row r="106" spans="1:12" ht="54.75" customHeight="1">
      <c r="A106" s="123">
        <v>24062100</v>
      </c>
      <c r="B106" s="155" t="s">
        <v>108</v>
      </c>
      <c r="C106" s="17"/>
      <c r="D106" s="64"/>
      <c r="E106" s="64"/>
      <c r="F106" s="64"/>
      <c r="G106" s="64"/>
      <c r="H106" s="64">
        <v>3935</v>
      </c>
      <c r="I106" s="77">
        <f t="shared" si="10"/>
      </c>
      <c r="J106" s="26" t="e">
        <f>H106/E106</f>
        <v>#DIV/0!</v>
      </c>
      <c r="K106" s="15"/>
      <c r="L106" s="47">
        <f t="shared" si="7"/>
      </c>
    </row>
    <row r="107" spans="1:12" ht="34.5" customHeight="1" hidden="1">
      <c r="A107" s="123">
        <v>24170000</v>
      </c>
      <c r="B107" s="155" t="s">
        <v>112</v>
      </c>
      <c r="C107" s="17"/>
      <c r="D107" s="64"/>
      <c r="E107" s="64"/>
      <c r="F107" s="64"/>
      <c r="G107" s="64"/>
      <c r="H107" s="64"/>
      <c r="I107" s="84">
        <f>IF(D107=0,"",H107/D107)</f>
      </c>
      <c r="J107" s="29"/>
      <c r="K107" s="15"/>
      <c r="L107" s="47">
        <f>IF(G107=0,"",H107/G107)</f>
      </c>
    </row>
    <row r="108" spans="1:12" ht="27" customHeight="1">
      <c r="A108" s="123">
        <v>25000000</v>
      </c>
      <c r="B108" s="155" t="s">
        <v>80</v>
      </c>
      <c r="C108" s="17"/>
      <c r="D108" s="64">
        <v>1411315</v>
      </c>
      <c r="E108" s="64"/>
      <c r="F108" s="64"/>
      <c r="G108" s="64"/>
      <c r="H108" s="64">
        <v>1311983</v>
      </c>
      <c r="I108" s="84">
        <f t="shared" si="10"/>
        <v>0.9296174135469403</v>
      </c>
      <c r="J108" s="26" t="e">
        <f>H108/E108</f>
        <v>#DIV/0!</v>
      </c>
      <c r="K108" s="15"/>
      <c r="L108" s="47">
        <f t="shared" si="7"/>
      </c>
    </row>
    <row r="109" spans="1:12" ht="30" customHeight="1">
      <c r="A109" s="123">
        <v>33010000</v>
      </c>
      <c r="B109" s="155" t="s">
        <v>109</v>
      </c>
      <c r="C109" s="17"/>
      <c r="D109" s="64"/>
      <c r="E109" s="64"/>
      <c r="F109" s="64"/>
      <c r="G109" s="64"/>
      <c r="H109" s="64">
        <v>-20864</v>
      </c>
      <c r="I109" s="76">
        <f t="shared" si="10"/>
      </c>
      <c r="J109" s="26" t="e">
        <f>H109/E109</f>
        <v>#DIV/0!</v>
      </c>
      <c r="K109" s="15"/>
      <c r="L109" s="47">
        <f t="shared" si="7"/>
      </c>
    </row>
    <row r="110" spans="1:12" ht="42.75" customHeight="1" hidden="1">
      <c r="A110" s="157">
        <v>41032200</v>
      </c>
      <c r="B110" s="158" t="s">
        <v>113</v>
      </c>
      <c r="C110" s="17"/>
      <c r="D110" s="64"/>
      <c r="E110" s="64"/>
      <c r="F110" s="64"/>
      <c r="G110" s="64"/>
      <c r="H110" s="64"/>
      <c r="I110" s="12">
        <f t="shared" si="10"/>
      </c>
      <c r="J110" s="26"/>
      <c r="K110" s="15"/>
      <c r="L110" s="47">
        <f t="shared" si="7"/>
      </c>
    </row>
    <row r="111" spans="1:12" ht="37.5" customHeight="1" hidden="1">
      <c r="A111" s="21">
        <v>41035000</v>
      </c>
      <c r="B111" s="33" t="s">
        <v>63</v>
      </c>
      <c r="C111" s="17"/>
      <c r="D111" s="64"/>
      <c r="E111" s="64"/>
      <c r="F111" s="64"/>
      <c r="G111" s="64"/>
      <c r="H111" s="64"/>
      <c r="I111" s="12">
        <f t="shared" si="10"/>
      </c>
      <c r="J111" s="26"/>
      <c r="K111" s="15"/>
      <c r="L111" s="47">
        <f t="shared" si="7"/>
      </c>
    </row>
    <row r="112" spans="1:12" ht="39" customHeight="1" hidden="1">
      <c r="A112" s="32">
        <v>410345000</v>
      </c>
      <c r="B112" s="13" t="s">
        <v>94</v>
      </c>
      <c r="C112" s="17"/>
      <c r="D112" s="64"/>
      <c r="E112" s="64"/>
      <c r="F112" s="64"/>
      <c r="G112" s="64"/>
      <c r="H112" s="64"/>
      <c r="I112" s="12">
        <f t="shared" si="10"/>
      </c>
      <c r="J112" s="26" t="e">
        <f>H112/E112</f>
        <v>#DIV/0!</v>
      </c>
      <c r="K112" s="15"/>
      <c r="L112" s="47">
        <f t="shared" si="7"/>
      </c>
    </row>
    <row r="113" spans="1:12" ht="21.75" customHeight="1" thickBot="1">
      <c r="A113" s="144">
        <v>50110000</v>
      </c>
      <c r="B113" s="145" t="s">
        <v>119</v>
      </c>
      <c r="C113" s="71"/>
      <c r="D113" s="72">
        <v>410000</v>
      </c>
      <c r="E113" s="72"/>
      <c r="F113" s="72"/>
      <c r="G113" s="72">
        <v>410000</v>
      </c>
      <c r="H113" s="72">
        <v>410000</v>
      </c>
      <c r="I113" s="16">
        <f t="shared" si="10"/>
        <v>1</v>
      </c>
      <c r="J113" s="73"/>
      <c r="K113" s="15"/>
      <c r="L113" s="74"/>
    </row>
    <row r="114" spans="1:12" ht="34.5" customHeight="1" thickBot="1">
      <c r="A114" s="124"/>
      <c r="B114" s="156" t="s">
        <v>31</v>
      </c>
      <c r="C114" s="125"/>
      <c r="D114" s="126">
        <f>SUM(D104:D113)</f>
        <v>1870315</v>
      </c>
      <c r="E114" s="126">
        <f>SUM(E105:E113)</f>
        <v>0</v>
      </c>
      <c r="F114" s="126">
        <f>SUM(F105:F113)</f>
        <v>0</v>
      </c>
      <c r="G114" s="126">
        <f>SUM(G104:G113)</f>
        <v>445100</v>
      </c>
      <c r="H114" s="126">
        <f>SUM(H104:H113)</f>
        <v>1764764</v>
      </c>
      <c r="I114" s="84">
        <f>IF(D114=0,"",H114/D114)</f>
        <v>0.9435651213832964</v>
      </c>
      <c r="J114" s="29"/>
      <c r="K114" s="15"/>
      <c r="L114" s="47">
        <f>IF(G114=0,"",H114/G114)</f>
        <v>3.964870815547068</v>
      </c>
    </row>
    <row r="115" spans="1:12" ht="21.75" customHeight="1" hidden="1">
      <c r="A115" s="31"/>
      <c r="B115" s="75" t="s">
        <v>62</v>
      </c>
      <c r="C115" s="18"/>
      <c r="D115" s="62"/>
      <c r="E115" s="62">
        <v>6.801</v>
      </c>
      <c r="F115" s="62"/>
      <c r="G115" s="62"/>
      <c r="H115" s="62"/>
      <c r="I115" s="76" t="e">
        <f>H115/D115</f>
        <v>#DIV/0!</v>
      </c>
      <c r="J115" s="29"/>
      <c r="K115" s="15"/>
      <c r="L115" s="70" t="e">
        <f>H115/G115</f>
        <v>#DIV/0!</v>
      </c>
    </row>
    <row r="116" spans="1:12" ht="21.75" customHeight="1" hidden="1">
      <c r="A116" s="21"/>
      <c r="B116" s="34" t="s">
        <v>17</v>
      </c>
      <c r="C116" s="17"/>
      <c r="D116" s="64">
        <f>D114+D115</f>
        <v>1870315</v>
      </c>
      <c r="E116" s="64">
        <f>E114+E115</f>
        <v>6.801</v>
      </c>
      <c r="F116" s="64">
        <f>F114+F115</f>
        <v>0</v>
      </c>
      <c r="G116" s="64">
        <f>G114+G115</f>
        <v>445100</v>
      </c>
      <c r="H116" s="64">
        <f>H114+H115</f>
        <v>1764764</v>
      </c>
      <c r="I116" s="12">
        <f>H116/D116</f>
        <v>0.9435651213832964</v>
      </c>
      <c r="J116" s="39">
        <f>J114+J115</f>
        <v>0</v>
      </c>
      <c r="K116" s="15"/>
      <c r="L116" s="47">
        <f>H116/G116</f>
        <v>3.964870815547068</v>
      </c>
    </row>
    <row r="117" spans="1:12" ht="21.75" customHeight="1" hidden="1" thickBot="1">
      <c r="A117" s="22"/>
      <c r="B117" s="19"/>
      <c r="C117" s="20"/>
      <c r="D117" s="63"/>
      <c r="E117" s="63"/>
      <c r="F117" s="63"/>
      <c r="G117" s="63"/>
      <c r="H117" s="63"/>
      <c r="I117" s="38"/>
      <c r="J117" s="28"/>
      <c r="K117" s="15"/>
      <c r="L117" s="48"/>
    </row>
    <row r="118" spans="1:12" ht="34.5" customHeight="1">
      <c r="A118" s="51"/>
      <c r="B118" s="52" t="s">
        <v>111</v>
      </c>
      <c r="C118" s="53"/>
      <c r="D118" s="53"/>
      <c r="E118" s="53"/>
      <c r="F118" s="53"/>
      <c r="G118" s="54"/>
      <c r="H118" s="55" t="s">
        <v>81</v>
      </c>
      <c r="I118" s="56"/>
      <c r="J118" s="57"/>
      <c r="K118" s="58"/>
      <c r="L118" s="59"/>
    </row>
    <row r="119" spans="1:12" ht="15.75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</row>
    <row r="120" spans="2:7" ht="15.75">
      <c r="B120" s="49"/>
      <c r="G120" s="50"/>
    </row>
  </sheetData>
  <sheetProtection/>
  <mergeCells count="14">
    <mergeCell ref="H1:L1"/>
    <mergeCell ref="H2:L2"/>
    <mergeCell ref="I4:I6"/>
    <mergeCell ref="J4:J6"/>
    <mergeCell ref="H4:H6"/>
    <mergeCell ref="B4:B6"/>
    <mergeCell ref="A2:E2"/>
    <mergeCell ref="D4:D6"/>
    <mergeCell ref="E4:E6"/>
    <mergeCell ref="A3:I3"/>
    <mergeCell ref="G4:G6"/>
    <mergeCell ref="A4:A5"/>
    <mergeCell ref="A119:L119"/>
    <mergeCell ref="L4:L6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kerspravami</cp:lastModifiedBy>
  <cp:lastPrinted>2017-10-25T11:27:20Z</cp:lastPrinted>
  <dcterms:created xsi:type="dcterms:W3CDTF">2001-02-21T06:43:45Z</dcterms:created>
  <dcterms:modified xsi:type="dcterms:W3CDTF">2018-10-30T15:01:47Z</dcterms:modified>
  <cp:category/>
  <cp:version/>
  <cp:contentType/>
  <cp:contentStatus/>
</cp:coreProperties>
</file>