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4" i="1" l="1"/>
  <c r="L104" i="1"/>
  <c r="K104" i="1"/>
  <c r="L101" i="1"/>
  <c r="L99" i="1"/>
  <c r="K99" i="1"/>
  <c r="D99" i="1"/>
  <c r="E99" i="1"/>
  <c r="F99" i="1"/>
  <c r="C99" i="1"/>
  <c r="D85" i="1"/>
  <c r="E85" i="1"/>
  <c r="F85" i="1"/>
  <c r="C85" i="1"/>
  <c r="D53" i="1"/>
  <c r="E53" i="1"/>
  <c r="F53" i="1"/>
  <c r="C53" i="1"/>
  <c r="K56" i="1"/>
  <c r="L56" i="1"/>
  <c r="I56" i="1"/>
  <c r="J56" i="1"/>
  <c r="D49" i="1"/>
  <c r="E49" i="1"/>
  <c r="F49" i="1"/>
  <c r="C49" i="1"/>
  <c r="L51" i="1" l="1"/>
  <c r="K51" i="1"/>
  <c r="I52" i="1"/>
  <c r="J52" i="1"/>
  <c r="K52" i="1"/>
  <c r="L52" i="1"/>
  <c r="L25" i="1" l="1"/>
  <c r="K25" i="1"/>
  <c r="E117" i="1" l="1"/>
  <c r="D96" i="1"/>
  <c r="E96" i="1"/>
  <c r="F96" i="1"/>
  <c r="C96" i="1"/>
  <c r="D113" i="1"/>
  <c r="E113" i="1"/>
  <c r="F113" i="1"/>
  <c r="C113" i="1"/>
  <c r="K114" i="1"/>
  <c r="L110" i="1"/>
  <c r="D102" i="1"/>
  <c r="E102" i="1"/>
  <c r="F102" i="1"/>
  <c r="C102" i="1"/>
  <c r="K109" i="1"/>
  <c r="K110" i="1"/>
  <c r="K107" i="1"/>
  <c r="L107" i="1"/>
  <c r="K108" i="1"/>
  <c r="D91" i="1"/>
  <c r="E91" i="1"/>
  <c r="F91" i="1"/>
  <c r="C91" i="1"/>
  <c r="L94" i="1"/>
  <c r="K94" i="1"/>
  <c r="D76" i="1"/>
  <c r="E76" i="1"/>
  <c r="F76" i="1"/>
  <c r="C76" i="1"/>
  <c r="L81" i="1"/>
  <c r="K81" i="1"/>
  <c r="D70" i="1"/>
  <c r="E70" i="1"/>
  <c r="F70" i="1"/>
  <c r="C70" i="1"/>
  <c r="L74" i="1"/>
  <c r="K74" i="1"/>
  <c r="D63" i="1"/>
  <c r="E63" i="1"/>
  <c r="F63" i="1"/>
  <c r="C63" i="1"/>
  <c r="D58" i="1"/>
  <c r="E58" i="1"/>
  <c r="F58" i="1"/>
  <c r="C58" i="1"/>
  <c r="K62" i="1"/>
  <c r="L62" i="1"/>
  <c r="I62" i="1"/>
  <c r="J62" i="1"/>
  <c r="G58" i="1"/>
  <c r="H58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C117" i="1" l="1"/>
  <c r="D117" i="1"/>
  <c r="E120" i="1"/>
  <c r="F120" i="1"/>
  <c r="F122" i="1" s="1"/>
  <c r="D120" i="1"/>
  <c r="D122" i="1" s="1"/>
  <c r="C120" i="1"/>
  <c r="C122" i="1" s="1"/>
  <c r="L121" i="1"/>
  <c r="K121" i="1"/>
  <c r="L115" i="1"/>
  <c r="K115" i="1"/>
  <c r="L113" i="1"/>
  <c r="K111" i="1"/>
  <c r="L111" i="1"/>
  <c r="L102" i="1"/>
  <c r="K112" i="1"/>
  <c r="L112" i="1"/>
  <c r="K105" i="1"/>
  <c r="L105" i="1"/>
  <c r="K106" i="1"/>
  <c r="L106" i="1"/>
  <c r="L103" i="1"/>
  <c r="K103" i="1"/>
  <c r="K95" i="1"/>
  <c r="K93" i="1"/>
  <c r="L92" i="1"/>
  <c r="K92" i="1"/>
  <c r="L85" i="1"/>
  <c r="L90" i="1"/>
  <c r="K90" i="1"/>
  <c r="L89" i="1"/>
  <c r="K89" i="1"/>
  <c r="K88" i="1"/>
  <c r="L76" i="1"/>
  <c r="K84" i="1"/>
  <c r="K80" i="1"/>
  <c r="L80" i="1"/>
  <c r="K79" i="1"/>
  <c r="K78" i="1"/>
  <c r="F117" i="1" l="1"/>
  <c r="L122" i="1"/>
  <c r="K122" i="1"/>
  <c r="L120" i="1"/>
  <c r="K120" i="1"/>
  <c r="K91" i="1"/>
  <c r="K113" i="1"/>
  <c r="L91" i="1"/>
  <c r="K102" i="1"/>
  <c r="K85" i="1"/>
  <c r="K76" i="1"/>
  <c r="L77" i="1"/>
  <c r="K77" i="1"/>
  <c r="L75" i="1"/>
  <c r="K75" i="1"/>
  <c r="L73" i="1"/>
  <c r="K73" i="1"/>
  <c r="K72" i="1"/>
  <c r="L71" i="1"/>
  <c r="K71" i="1"/>
  <c r="E116" i="1" l="1"/>
  <c r="L70" i="1"/>
  <c r="K70" i="1"/>
  <c r="D68" i="1"/>
  <c r="D118" i="1" s="1"/>
  <c r="E68" i="1"/>
  <c r="F68" i="1"/>
  <c r="C68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3" i="1"/>
  <c r="L54" i="1"/>
  <c r="L55" i="1"/>
  <c r="L57" i="1"/>
  <c r="L58" i="1"/>
  <c r="L59" i="1"/>
  <c r="L60" i="1"/>
  <c r="L61" i="1"/>
  <c r="L63" i="1"/>
  <c r="L64" i="1"/>
  <c r="L65" i="1"/>
  <c r="L66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3" i="1"/>
  <c r="K54" i="1"/>
  <c r="K55" i="1"/>
  <c r="K57" i="1"/>
  <c r="K58" i="1"/>
  <c r="K59" i="1"/>
  <c r="K60" i="1"/>
  <c r="K61" i="1"/>
  <c r="K63" i="1"/>
  <c r="K64" i="1"/>
  <c r="K65" i="1"/>
  <c r="K66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3" i="1"/>
  <c r="J53" i="1"/>
  <c r="I54" i="1"/>
  <c r="J54" i="1"/>
  <c r="I55" i="1"/>
  <c r="J55" i="1"/>
  <c r="I57" i="1"/>
  <c r="J57" i="1"/>
  <c r="I59" i="1"/>
  <c r="J59" i="1"/>
  <c r="I60" i="1"/>
  <c r="J60" i="1"/>
  <c r="I61" i="1"/>
  <c r="J61" i="1"/>
  <c r="I63" i="1"/>
  <c r="J63" i="1"/>
  <c r="I64" i="1"/>
  <c r="J64" i="1"/>
  <c r="I65" i="1"/>
  <c r="J65" i="1"/>
  <c r="I66" i="1"/>
  <c r="J66" i="1"/>
  <c r="I58" i="1" l="1"/>
  <c r="J58" i="1"/>
  <c r="E118" i="1"/>
  <c r="C118" i="1"/>
  <c r="L68" i="1"/>
  <c r="F118" i="1"/>
  <c r="K117" i="1"/>
  <c r="L117" i="1"/>
  <c r="K68" i="1"/>
  <c r="K118" i="1" l="1"/>
  <c r="L118" i="1"/>
</calcChain>
</file>

<file path=xl/sharedStrings.xml><?xml version="1.0" encoding="utf-8"?>
<sst xmlns="http://schemas.openxmlformats.org/spreadsheetml/2006/main" count="251" uniqueCount="189">
  <si>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</si>
  <si>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</si>
  <si>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</si>
  <si>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</si>
  <si>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</si>
  <si>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</si>
  <si>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</si>
  <si>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</si>
  <si>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</si>
  <si>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</si>
  <si>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</si>
  <si>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</si>
  <si>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</si>
  <si>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</si>
  <si>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</si>
  <si>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</si>
  <si>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</si>
  <si>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</si>
  <si>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</si>
  <si>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</si>
  <si>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</si>
  <si>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</si>
  <si>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</si>
  <si>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</si>
  <si>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</si>
  <si>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</si>
  <si>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</si>
  <si>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</si>
  <si>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</si>
  <si>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</si>
  <si>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</si>
  <si>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</si>
  <si>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</si>
  <si>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</si>
  <si>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</si>
  <si>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</si>
  <si>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</si>
  <si>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</si>
  <si>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</si>
  <si>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</si>
  <si>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</si>
  <si>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</si>
  <si>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</si>
  <si>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</si>
  <si>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</si>
  <si>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</si>
  <si>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</si>
  <si>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</si>
  <si>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</si>
  <si>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</si>
  <si>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</si>
  <si>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</si>
  <si>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</si>
  <si>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</si>
  <si>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</si>
  <si>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</si>
  <si>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</si>
  <si>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</si>
  <si>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</si>
  <si>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</si>
  <si>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</si>
  <si>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</si>
  <si>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</si>
  <si>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</si>
  <si>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</si>
  <si>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</si>
  <si>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</si>
  <si>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</si>
  <si>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</si>
  <si>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</si>
  <si>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</si>
  <si>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</si>
  <si>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</si>
  <si>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</si>
  <si>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</si>
  <si>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</si>
  <si>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</si>
  <si>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</si>
  <si>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</si>
  <si>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</si>
  <si>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</si>
  <si>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</si>
  <si>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</si>
  <si>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</si>
  <si>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</si>
  <si>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</si>
  <si>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</si>
  <si>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</si>
  <si>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</si>
  <si>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</si>
  <si>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</si>
  <si>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</si>
  <si>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</si>
  <si>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</si>
  <si>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</si>
  <si>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</si>
  <si>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</si>
  <si>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</si>
  <si>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</si>
  <si>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</si>
  <si>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</si>
  <si>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</si>
  <si>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</si>
  <si>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</si>
  <si>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</si>
  <si>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</si>
  <si>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</si>
  <si>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</si>
  <si>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</si>
  <si>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</si>
  <si>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</si>
  <si>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</si>
  <si>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</si>
  <si>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</si>
  <si>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</si>
  <si>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</si>
  <si>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</si>
  <si>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</si>
  <si>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</si>
  <si>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</si>
  <si>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</si>
  <si>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</si>
  <si>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</si>
  <si>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</si>
  <si>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</si>
  <si>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</si>
  <si>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</si>
  <si>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</si>
  <si>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</si>
  <si>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</si>
  <si>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</si>
  <si>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</si>
  <si>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</si>
  <si>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</si>
  <si>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</si>
  <si>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</si>
  <si>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</si>
  <si>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</si>
  <si>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</si>
  <si>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</si>
  <si>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</si>
  <si>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</si>
  <si>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</si>
  <si>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</si>
  <si>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</si>
  <si>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</si>
  <si>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</si>
  <si>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</si>
  <si>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</si>
  <si>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</si>
  <si>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</si>
  <si>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</si>
  <si>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</si>
  <si>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</si>
  <si>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</si>
  <si>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</si>
  <si>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</si>
  <si>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</si>
  <si>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</si>
  <si>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</si>
  <si>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</si>
  <si>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</si>
  <si>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</si>
  <si>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</si>
  <si>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</si>
  <si>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 xml:space="preserve">Виконання інвестиційних проектів в рамках реалізації заходів, спрямованих на розвиток системи охорони здоров"я у сільській місцевості 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</si>
  <si>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</si>
  <si>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</si>
  <si>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</si>
  <si>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</si>
  <si>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</si>
  <si>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0617321</t>
  </si>
  <si>
    <t>Будівництво освітніх установ та закладів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</si>
  <si>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</si>
  <si>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</si>
  <si>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</si>
  <si>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Виконання міського бюджету за 9 місяців  2018 року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</si>
  <si>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</si>
  <si>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</si>
  <si>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</si>
  <si>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</si>
  <si>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</si>
  <si>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</si>
  <si>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</si>
  <si>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</si>
  <si>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</si>
  <si>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</si>
  <si>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Проект</t>
  </si>
  <si>
    <t>до рішення  виконавчого комітету  міської ради від 02.11.  2018 року "Про звіт про виконання міського бюджету за 9 місяців 2018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</si>
</sst>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horizontal="right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/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tabSelected="1" workbookViewId="0">
      <selection activeCell="B4" sqref="B4:F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88" t="s">
        <v>104</v>
      </c>
      <c r="L1" s="88"/>
    </row>
    <row r="2" spans="1:12" ht="28.5" customHeight="1" x14ac:dyDescent="0.3">
      <c r="A2" s="3"/>
      <c r="B2" s="2"/>
      <c r="C2" s="2"/>
      <c r="D2" s="2"/>
      <c r="E2" s="2"/>
      <c r="F2" s="89" t="s">
        <v>188</v>
      </c>
      <c r="G2" s="89"/>
      <c r="H2" s="89"/>
      <c r="I2" s="89"/>
      <c r="J2" s="89"/>
      <c r="K2" s="89"/>
      <c r="L2" s="89"/>
    </row>
    <row r="3" spans="1:12" x14ac:dyDescent="0.2">
      <c r="A3" s="2"/>
      <c r="B3" s="2" t="s">
        <v>187</v>
      </c>
      <c r="C3" s="2"/>
      <c r="D3" s="2"/>
      <c r="E3" s="2"/>
      <c r="F3" s="89"/>
      <c r="G3" s="89"/>
      <c r="H3" s="89"/>
      <c r="I3" s="89"/>
      <c r="J3" s="89"/>
      <c r="K3" s="89"/>
      <c r="L3" s="89"/>
    </row>
    <row r="4" spans="1:12" ht="20.25" customHeight="1" x14ac:dyDescent="0.2">
      <c r="B4" s="90" t="s">
        <v>176</v>
      </c>
      <c r="C4" s="90"/>
      <c r="D4" s="90"/>
      <c r="E4" s="90"/>
      <c r="F4" s="90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4">
        <f>C9+C10+C11+C13+C14+C15+C12</f>
        <v>14016580</v>
      </c>
      <c r="D8" s="84">
        <f t="shared" ref="D8:F8" si="0">D9+D10+D11+D13+D14+D15+D12</f>
        <v>11031775</v>
      </c>
      <c r="E8" s="8">
        <f t="shared" si="0"/>
        <v>0</v>
      </c>
      <c r="F8" s="84">
        <f t="shared" si="0"/>
        <v>9981668.2799999993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71.213293685050132</v>
      </c>
      <c r="L8" s="8">
        <f>(F8/D8)*100</f>
        <v>90.481071994307342</v>
      </c>
    </row>
    <row r="9" spans="1:12" ht="51" x14ac:dyDescent="0.2">
      <c r="A9" s="9" t="s">
        <v>11</v>
      </c>
      <c r="B9" s="10" t="s">
        <v>12</v>
      </c>
      <c r="C9" s="57">
        <v>10317100</v>
      </c>
      <c r="D9" s="57">
        <v>8080945</v>
      </c>
      <c r="E9" s="11">
        <v>0</v>
      </c>
      <c r="F9" s="57">
        <v>7360298.3300000001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0" si="1">(F9/C9)*100</f>
        <v>71.340767560651727</v>
      </c>
      <c r="L9" s="22">
        <f t="shared" ref="L9:L70" si="2">(F9/D9)*100</f>
        <v>91.082148560595328</v>
      </c>
    </row>
    <row r="10" spans="1:12" ht="15.75" customHeight="1" x14ac:dyDescent="0.2">
      <c r="A10" s="9" t="s">
        <v>13</v>
      </c>
      <c r="B10" s="10" t="s">
        <v>14</v>
      </c>
      <c r="C10" s="57">
        <v>783000</v>
      </c>
      <c r="D10" s="57">
        <v>735655</v>
      </c>
      <c r="E10" s="11">
        <v>0</v>
      </c>
      <c r="F10" s="57">
        <v>544109.06999999995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69.490302681992333</v>
      </c>
      <c r="L10" s="22">
        <f t="shared" si="2"/>
        <v>73.962532708946441</v>
      </c>
    </row>
    <row r="11" spans="1:12" ht="27.75" customHeight="1" x14ac:dyDescent="0.2">
      <c r="A11" s="9" t="s">
        <v>15</v>
      </c>
      <c r="B11" s="10" t="s">
        <v>16</v>
      </c>
      <c r="C11" s="57">
        <v>701420</v>
      </c>
      <c r="D11" s="57">
        <v>543562</v>
      </c>
      <c r="E11" s="11">
        <v>0</v>
      </c>
      <c r="F11" s="57">
        <v>501136.74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71.446029483048662</v>
      </c>
      <c r="L11" s="22">
        <f t="shared" si="2"/>
        <v>92.194954761370369</v>
      </c>
    </row>
    <row r="12" spans="1:12" x14ac:dyDescent="0.2">
      <c r="A12" s="9" t="s">
        <v>149</v>
      </c>
      <c r="B12" s="10" t="s">
        <v>14</v>
      </c>
      <c r="C12" s="57">
        <v>16960</v>
      </c>
      <c r="D12" s="57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25.5" x14ac:dyDescent="0.2">
      <c r="A13" s="9" t="s">
        <v>17</v>
      </c>
      <c r="B13" s="10" t="s">
        <v>16</v>
      </c>
      <c r="C13" s="57">
        <v>565800</v>
      </c>
      <c r="D13" s="57">
        <v>421842</v>
      </c>
      <c r="E13" s="11">
        <v>0</v>
      </c>
      <c r="F13" s="57">
        <v>390555.53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69.027135030045955</v>
      </c>
      <c r="L13" s="22">
        <f t="shared" si="2"/>
        <v>92.583367706392451</v>
      </c>
    </row>
    <row r="14" spans="1:12" ht="25.5" x14ac:dyDescent="0.2">
      <c r="A14" s="9" t="s">
        <v>18</v>
      </c>
      <c r="B14" s="10" t="s">
        <v>16</v>
      </c>
      <c r="C14" s="57">
        <v>504600</v>
      </c>
      <c r="D14" s="57">
        <v>368000</v>
      </c>
      <c r="E14" s="11">
        <v>0</v>
      </c>
      <c r="F14" s="57">
        <v>346930.85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68.753636543797057</v>
      </c>
      <c r="L14" s="22">
        <f t="shared" si="2"/>
        <v>94.274687499999999</v>
      </c>
    </row>
    <row r="15" spans="1:12" ht="25.5" x14ac:dyDescent="0.2">
      <c r="A15" s="9" t="s">
        <v>19</v>
      </c>
      <c r="B15" s="10" t="s">
        <v>16</v>
      </c>
      <c r="C15" s="57">
        <v>1127700</v>
      </c>
      <c r="D15" s="57">
        <v>864811</v>
      </c>
      <c r="E15" s="11">
        <v>0</v>
      </c>
      <c r="F15" s="57">
        <v>821678.4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72.863208300079805</v>
      </c>
      <c r="L15" s="22">
        <f t="shared" si="2"/>
        <v>95.012482496175465</v>
      </c>
    </row>
    <row r="16" spans="1:12" ht="21.75" customHeight="1" x14ac:dyDescent="0.2">
      <c r="A16" s="6" t="s">
        <v>20</v>
      </c>
      <c r="B16" s="7" t="s">
        <v>21</v>
      </c>
      <c r="C16" s="84">
        <f>C17+C18+C19+C20+C21+C22+C23</f>
        <v>70336714</v>
      </c>
      <c r="D16" s="84">
        <f t="shared" ref="D16:F16" si="3">D17+D18+D19+D20+D21+D22+D23</f>
        <v>57460877</v>
      </c>
      <c r="E16" s="8">
        <f t="shared" si="3"/>
        <v>0</v>
      </c>
      <c r="F16" s="84">
        <f t="shared" si="3"/>
        <v>52059616.199999988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74.014854034835892</v>
      </c>
      <c r="L16" s="8">
        <f t="shared" si="2"/>
        <v>90.600107269507888</v>
      </c>
    </row>
    <row r="17" spans="1:12" x14ac:dyDescent="0.2">
      <c r="A17" s="9" t="s">
        <v>22</v>
      </c>
      <c r="B17" s="10" t="s">
        <v>23</v>
      </c>
      <c r="C17" s="57">
        <v>8320230</v>
      </c>
      <c r="D17" s="57">
        <v>6516191</v>
      </c>
      <c r="E17" s="11">
        <v>0</v>
      </c>
      <c r="F17" s="57">
        <v>6092202.3200000003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73.221561423181811</v>
      </c>
      <c r="L17" s="22">
        <f t="shared" si="2"/>
        <v>93.493304907729083</v>
      </c>
    </row>
    <row r="18" spans="1:12" ht="51" x14ac:dyDescent="0.2">
      <c r="A18" s="9" t="s">
        <v>24</v>
      </c>
      <c r="B18" s="10" t="s">
        <v>25</v>
      </c>
      <c r="C18" s="57">
        <v>53944439</v>
      </c>
      <c r="D18" s="57">
        <v>44340033</v>
      </c>
      <c r="E18" s="11">
        <v>0</v>
      </c>
      <c r="F18" s="57">
        <v>39500217.899999999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73.22389227182434</v>
      </c>
      <c r="L18" s="22">
        <f t="shared" si="2"/>
        <v>89.084773346921054</v>
      </c>
    </row>
    <row r="19" spans="1:12" ht="25.5" x14ac:dyDescent="0.2">
      <c r="A19" s="9" t="s">
        <v>26</v>
      </c>
      <c r="B19" s="10" t="s">
        <v>27</v>
      </c>
      <c r="C19" s="57">
        <v>2166038</v>
      </c>
      <c r="D19" s="57">
        <v>1797523</v>
      </c>
      <c r="E19" s="11">
        <v>0</v>
      </c>
      <c r="F19" s="57">
        <v>1753764.48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80.96646873231218</v>
      </c>
      <c r="L19" s="22">
        <f t="shared" si="2"/>
        <v>97.565621135306756</v>
      </c>
    </row>
    <row r="20" spans="1:12" x14ac:dyDescent="0.2">
      <c r="A20" s="9" t="s">
        <v>28</v>
      </c>
      <c r="B20" s="10" t="s">
        <v>29</v>
      </c>
      <c r="C20" s="57">
        <v>632500</v>
      </c>
      <c r="D20" s="57">
        <v>477059</v>
      </c>
      <c r="E20" s="11">
        <v>0</v>
      </c>
      <c r="F20" s="57">
        <v>452937.48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71.610668774703555</v>
      </c>
      <c r="L20" s="22">
        <f t="shared" si="2"/>
        <v>94.943702980134532</v>
      </c>
    </row>
    <row r="21" spans="1:12" x14ac:dyDescent="0.2">
      <c r="A21" s="9" t="s">
        <v>30</v>
      </c>
      <c r="B21" s="10" t="s">
        <v>31</v>
      </c>
      <c r="C21" s="57">
        <v>2007480</v>
      </c>
      <c r="D21" s="57">
        <v>1739302</v>
      </c>
      <c r="E21" s="11">
        <v>0</v>
      </c>
      <c r="F21" s="57">
        <v>1686359.79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84.003815231035929</v>
      </c>
      <c r="L21" s="22">
        <f t="shared" si="2"/>
        <v>96.956123203445983</v>
      </c>
    </row>
    <row r="22" spans="1:12" x14ac:dyDescent="0.2">
      <c r="A22" s="9" t="s">
        <v>150</v>
      </c>
      <c r="B22" s="10" t="s">
        <v>151</v>
      </c>
      <c r="C22" s="57">
        <v>71927</v>
      </c>
      <c r="D22" s="57">
        <v>71927</v>
      </c>
      <c r="E22" s="11"/>
      <c r="F22" s="57">
        <v>69913.3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97.200355916415262</v>
      </c>
      <c r="L22" s="22">
        <f t="shared" si="2"/>
        <v>97.200355916415262</v>
      </c>
    </row>
    <row r="23" spans="1:12" ht="38.25" x14ac:dyDescent="0.2">
      <c r="A23" s="9" t="s">
        <v>32</v>
      </c>
      <c r="B23" s="10" t="s">
        <v>33</v>
      </c>
      <c r="C23" s="57">
        <v>3194100</v>
      </c>
      <c r="D23" s="57">
        <v>2518842</v>
      </c>
      <c r="E23" s="11">
        <v>0</v>
      </c>
      <c r="F23" s="57">
        <v>2504220.9300000002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78.401456748379829</v>
      </c>
      <c r="L23" s="22">
        <f t="shared" si="2"/>
        <v>99.419532070689627</v>
      </c>
    </row>
    <row r="24" spans="1:12" ht="19.5" customHeight="1" x14ac:dyDescent="0.2">
      <c r="A24" s="6" t="s">
        <v>34</v>
      </c>
      <c r="B24" s="7" t="s">
        <v>35</v>
      </c>
      <c r="C24" s="84">
        <f>C25+C26+C27+C28+C29+C30+C31+C32+C33+C34+C35+C36</f>
        <v>5507256</v>
      </c>
      <c r="D24" s="84">
        <f t="shared" ref="D24:F24" si="4">D25+D26+D27+D28+D29+D30+D31+D32+D33+D34+D35+D36</f>
        <v>4509148</v>
      </c>
      <c r="E24" s="8">
        <f t="shared" si="4"/>
        <v>0</v>
      </c>
      <c r="F24" s="84">
        <f t="shared" si="4"/>
        <v>3973352.6799999997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72.147593647362669</v>
      </c>
      <c r="L24" s="8">
        <f t="shared" si="2"/>
        <v>88.117592946605427</v>
      </c>
    </row>
    <row r="25" spans="1:12" ht="22.5" customHeight="1" x14ac:dyDescent="0.2">
      <c r="A25" s="68" t="s">
        <v>155</v>
      </c>
      <c r="B25" s="65" t="s">
        <v>152</v>
      </c>
      <c r="C25" s="66">
        <v>18000</v>
      </c>
      <c r="D25" s="66">
        <v>18000</v>
      </c>
      <c r="E25" s="22"/>
      <c r="F25" s="66">
        <v>12124</v>
      </c>
      <c r="G25" s="22"/>
      <c r="H25" s="22"/>
      <c r="I25" s="22" t="e">
        <f>D25-#REF!</f>
        <v>#REF!</v>
      </c>
      <c r="J25" s="22" t="e">
        <f>C25-#REF!</f>
        <v>#REF!</v>
      </c>
      <c r="K25" s="22">
        <f t="shared" si="1"/>
        <v>67.355555555555554</v>
      </c>
      <c r="L25" s="22">
        <f t="shared" si="2"/>
        <v>67.355555555555554</v>
      </c>
    </row>
    <row r="26" spans="1:12" ht="18" customHeight="1" x14ac:dyDescent="0.2">
      <c r="A26" s="9" t="s">
        <v>36</v>
      </c>
      <c r="B26" s="10" t="s">
        <v>37</v>
      </c>
      <c r="C26" s="57">
        <v>22000</v>
      </c>
      <c r="D26" s="57">
        <v>22000</v>
      </c>
      <c r="E26" s="11">
        <v>0</v>
      </c>
      <c r="F26" s="57">
        <v>8500.36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38.637999999999998</v>
      </c>
      <c r="L26" s="22">
        <f t="shared" si="2"/>
        <v>38.637999999999998</v>
      </c>
    </row>
    <row r="27" spans="1:12" ht="51" x14ac:dyDescent="0.2">
      <c r="A27" s="9" t="s">
        <v>38</v>
      </c>
      <c r="B27" s="10" t="s">
        <v>39</v>
      </c>
      <c r="C27" s="57">
        <v>109956</v>
      </c>
      <c r="D27" s="57">
        <v>109956</v>
      </c>
      <c r="E27" s="11">
        <v>0</v>
      </c>
      <c r="F27" s="57">
        <v>109956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100</v>
      </c>
      <c r="L27" s="22">
        <f t="shared" si="2"/>
        <v>100</v>
      </c>
    </row>
    <row r="28" spans="1:12" ht="25.5" x14ac:dyDescent="0.2">
      <c r="A28" s="67" t="s">
        <v>154</v>
      </c>
      <c r="B28" s="10" t="s">
        <v>153</v>
      </c>
      <c r="C28" s="57">
        <v>85000</v>
      </c>
      <c r="D28" s="57">
        <v>85000</v>
      </c>
      <c r="E28" s="11"/>
      <c r="F28" s="57">
        <v>0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0</v>
      </c>
      <c r="L28" s="22">
        <f t="shared" si="2"/>
        <v>0</v>
      </c>
    </row>
    <row r="29" spans="1:12" ht="25.5" x14ac:dyDescent="0.2">
      <c r="A29" s="9" t="s">
        <v>40</v>
      </c>
      <c r="B29" s="10" t="s">
        <v>41</v>
      </c>
      <c r="C29" s="57">
        <v>561000</v>
      </c>
      <c r="D29" s="57">
        <v>453000</v>
      </c>
      <c r="E29" s="11">
        <v>0</v>
      </c>
      <c r="F29" s="57">
        <v>314117.64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55.992449197860964</v>
      </c>
      <c r="L29" s="22">
        <f t="shared" si="2"/>
        <v>69.341642384105967</v>
      </c>
    </row>
    <row r="30" spans="1:12" ht="25.5" x14ac:dyDescent="0.2">
      <c r="A30" s="9" t="s">
        <v>42</v>
      </c>
      <c r="B30" s="10" t="s">
        <v>43</v>
      </c>
      <c r="C30" s="57">
        <v>120000</v>
      </c>
      <c r="D30" s="57">
        <v>120000</v>
      </c>
      <c r="E30" s="11">
        <v>0</v>
      </c>
      <c r="F30" s="57">
        <v>68130.86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56.775716666666668</v>
      </c>
      <c r="L30" s="22">
        <f t="shared" si="2"/>
        <v>56.775716666666668</v>
      </c>
    </row>
    <row r="31" spans="1:12" ht="38.25" x14ac:dyDescent="0.2">
      <c r="A31" s="9" t="s">
        <v>44</v>
      </c>
      <c r="B31" s="10" t="s">
        <v>45</v>
      </c>
      <c r="C31" s="57">
        <v>3070300</v>
      </c>
      <c r="D31" s="57">
        <v>2434722</v>
      </c>
      <c r="E31" s="11">
        <v>0</v>
      </c>
      <c r="F31" s="57">
        <v>2403314.34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78.276205582516369</v>
      </c>
      <c r="L31" s="22">
        <f t="shared" si="2"/>
        <v>98.710010424188056</v>
      </c>
    </row>
    <row r="32" spans="1:12" ht="25.5" x14ac:dyDescent="0.2">
      <c r="A32" s="9" t="s">
        <v>46</v>
      </c>
      <c r="B32" s="10" t="s">
        <v>47</v>
      </c>
      <c r="C32" s="57">
        <v>662400</v>
      </c>
      <c r="D32" s="57">
        <v>512020</v>
      </c>
      <c r="E32" s="11">
        <v>0</v>
      </c>
      <c r="F32" s="57">
        <v>393761.65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59.444693538647343</v>
      </c>
      <c r="L32" s="22">
        <f t="shared" si="2"/>
        <v>76.903568219991413</v>
      </c>
    </row>
    <row r="33" spans="1:12" ht="51" x14ac:dyDescent="0.2">
      <c r="A33" s="9" t="s">
        <v>48</v>
      </c>
      <c r="B33" s="10" t="s">
        <v>49</v>
      </c>
      <c r="C33" s="57">
        <v>19000</v>
      </c>
      <c r="D33" s="57">
        <v>13000</v>
      </c>
      <c r="E33" s="11">
        <v>0</v>
      </c>
      <c r="F33" s="57">
        <v>12956.66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68.192947368421059</v>
      </c>
      <c r="L33" s="22">
        <f t="shared" si="2"/>
        <v>99.666615384615383</v>
      </c>
    </row>
    <row r="34" spans="1:12" ht="38.25" x14ac:dyDescent="0.2">
      <c r="A34" s="9" t="s">
        <v>50</v>
      </c>
      <c r="B34" s="10" t="s">
        <v>51</v>
      </c>
      <c r="C34" s="57">
        <v>50000</v>
      </c>
      <c r="D34" s="57">
        <v>39000</v>
      </c>
      <c r="E34" s="11">
        <v>0</v>
      </c>
      <c r="F34" s="57">
        <v>24834.2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49.668399999999998</v>
      </c>
      <c r="L34" s="22">
        <f t="shared" si="2"/>
        <v>63.677435897435899</v>
      </c>
    </row>
    <row r="35" spans="1:12" ht="29.25" customHeight="1" x14ac:dyDescent="0.2">
      <c r="A35" s="9" t="s">
        <v>52</v>
      </c>
      <c r="B35" s="10" t="s">
        <v>53</v>
      </c>
      <c r="C35" s="57">
        <v>420100</v>
      </c>
      <c r="D35" s="57">
        <v>333050</v>
      </c>
      <c r="E35" s="11">
        <v>0</v>
      </c>
      <c r="F35" s="57">
        <v>300968.96999999997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71.642220899785755</v>
      </c>
      <c r="L35" s="22">
        <f t="shared" si="2"/>
        <v>90.367503377871188</v>
      </c>
    </row>
    <row r="36" spans="1:12" ht="29.25" customHeight="1" x14ac:dyDescent="0.2">
      <c r="A36" s="9" t="s">
        <v>54</v>
      </c>
      <c r="B36" s="10" t="s">
        <v>55</v>
      </c>
      <c r="C36" s="57">
        <v>369500</v>
      </c>
      <c r="D36" s="57">
        <v>369400</v>
      </c>
      <c r="E36" s="11">
        <v>0</v>
      </c>
      <c r="F36" s="57">
        <v>324688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87.872259810554809</v>
      </c>
      <c r="L36" s="22">
        <f t="shared" si="2"/>
        <v>87.896047644829451</v>
      </c>
    </row>
    <row r="37" spans="1:12" ht="23.25" customHeight="1" x14ac:dyDescent="0.2">
      <c r="A37" s="6" t="s">
        <v>56</v>
      </c>
      <c r="B37" s="7" t="s">
        <v>57</v>
      </c>
      <c r="C37" s="84">
        <f>C38+C39+C40+C41+C42+C43</f>
        <v>5089000</v>
      </c>
      <c r="D37" s="84">
        <f t="shared" ref="D37:F37" si="5">D38+D39+D40+D41+D42+D43</f>
        <v>4007232</v>
      </c>
      <c r="E37" s="8">
        <f t="shared" si="5"/>
        <v>0</v>
      </c>
      <c r="F37" s="84">
        <f t="shared" si="5"/>
        <v>3799247.03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74.656062684220871</v>
      </c>
      <c r="L37" s="8">
        <f t="shared" si="2"/>
        <v>94.809759704454351</v>
      </c>
    </row>
    <row r="38" spans="1:12" ht="19.5" customHeight="1" x14ac:dyDescent="0.2">
      <c r="A38" s="9" t="s">
        <v>58</v>
      </c>
      <c r="B38" s="10" t="s">
        <v>59</v>
      </c>
      <c r="C38" s="57">
        <v>1373000</v>
      </c>
      <c r="D38" s="57">
        <v>1074730</v>
      </c>
      <c r="E38" s="11">
        <v>0</v>
      </c>
      <c r="F38" s="57">
        <v>1020443.44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74.322173343044426</v>
      </c>
      <c r="L38" s="22">
        <f t="shared" si="2"/>
        <v>94.948818773087183</v>
      </c>
    </row>
    <row r="39" spans="1:12" ht="17.25" customHeight="1" x14ac:dyDescent="0.2">
      <c r="A39" s="9" t="s">
        <v>60</v>
      </c>
      <c r="B39" s="10" t="s">
        <v>61</v>
      </c>
      <c r="C39" s="57">
        <v>89000</v>
      </c>
      <c r="D39" s="57">
        <v>66520</v>
      </c>
      <c r="E39" s="11">
        <v>0</v>
      </c>
      <c r="F39" s="57">
        <v>60670.43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68.169022471910111</v>
      </c>
      <c r="L39" s="22">
        <f t="shared" si="2"/>
        <v>91.206298857486473</v>
      </c>
    </row>
    <row r="40" spans="1:12" ht="26.25" customHeight="1" x14ac:dyDescent="0.2">
      <c r="A40" s="9" t="s">
        <v>62</v>
      </c>
      <c r="B40" s="10" t="s">
        <v>63</v>
      </c>
      <c r="C40" s="57">
        <v>3122600</v>
      </c>
      <c r="D40" s="57">
        <v>2421362</v>
      </c>
      <c r="E40" s="11">
        <v>0</v>
      </c>
      <c r="F40" s="57">
        <v>2311924.88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74.038457695510147</v>
      </c>
      <c r="L40" s="22">
        <f t="shared" si="2"/>
        <v>95.480348663272991</v>
      </c>
    </row>
    <row r="41" spans="1:12" ht="25.5" x14ac:dyDescent="0.2">
      <c r="A41" s="9" t="s">
        <v>64</v>
      </c>
      <c r="B41" s="10" t="s">
        <v>65</v>
      </c>
      <c r="C41" s="57">
        <v>245400</v>
      </c>
      <c r="D41" s="57">
        <v>185620</v>
      </c>
      <c r="E41" s="11">
        <v>0</v>
      </c>
      <c r="F41" s="57">
        <v>160955.57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65.589066829665853</v>
      </c>
      <c r="L41" s="22">
        <f t="shared" si="2"/>
        <v>86.712407068203859</v>
      </c>
    </row>
    <row r="42" spans="1:12" ht="18" customHeight="1" x14ac:dyDescent="0.2">
      <c r="A42" s="9" t="s">
        <v>66</v>
      </c>
      <c r="B42" s="10" t="s">
        <v>67</v>
      </c>
      <c r="C42" s="57">
        <v>250000</v>
      </c>
      <c r="D42" s="57">
        <v>250000</v>
      </c>
      <c r="E42" s="11">
        <v>0</v>
      </c>
      <c r="F42" s="57">
        <v>237680.8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95.072320000000005</v>
      </c>
      <c r="L42" s="22">
        <f t="shared" si="2"/>
        <v>95.072320000000005</v>
      </c>
    </row>
    <row r="43" spans="1:12" ht="18" customHeight="1" x14ac:dyDescent="0.2">
      <c r="A43" s="9" t="s">
        <v>66</v>
      </c>
      <c r="B43" s="10" t="s">
        <v>67</v>
      </c>
      <c r="C43" s="57">
        <v>9000</v>
      </c>
      <c r="D43" s="57">
        <v>9000</v>
      </c>
      <c r="E43" s="11"/>
      <c r="F43" s="57">
        <v>7571.91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84.132333333333335</v>
      </c>
      <c r="L43" s="22">
        <f t="shared" si="2"/>
        <v>84.132333333333335</v>
      </c>
    </row>
    <row r="44" spans="1:12" ht="18.75" customHeight="1" x14ac:dyDescent="0.2">
      <c r="A44" s="6" t="s">
        <v>68</v>
      </c>
      <c r="B44" s="7" t="s">
        <v>69</v>
      </c>
      <c r="C44" s="84">
        <f>C45+C46+C47+C48</f>
        <v>1947529</v>
      </c>
      <c r="D44" s="84">
        <f t="shared" ref="D44:F44" si="6">D45+D46+D47+D48</f>
        <v>1606498</v>
      </c>
      <c r="E44" s="8">
        <f t="shared" si="6"/>
        <v>0</v>
      </c>
      <c r="F44" s="84">
        <f t="shared" si="6"/>
        <v>1455698.99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74.745946786928457</v>
      </c>
      <c r="L44" s="8">
        <f t="shared" si="2"/>
        <v>90.613184081150422</v>
      </c>
    </row>
    <row r="45" spans="1:12" ht="38.25" x14ac:dyDescent="0.2">
      <c r="A45" s="9" t="s">
        <v>70</v>
      </c>
      <c r="B45" s="10" t="s">
        <v>71</v>
      </c>
      <c r="C45" s="57">
        <v>53400</v>
      </c>
      <c r="D45" s="57">
        <v>50791</v>
      </c>
      <c r="E45" s="11">
        <v>0</v>
      </c>
      <c r="F45" s="57">
        <v>23456.81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43.926610486891384</v>
      </c>
      <c r="L45" s="22">
        <f t="shared" si="2"/>
        <v>46.183004863066294</v>
      </c>
    </row>
    <row r="46" spans="1:12" ht="38.25" x14ac:dyDescent="0.2">
      <c r="A46" s="9" t="s">
        <v>72</v>
      </c>
      <c r="B46" s="10" t="s">
        <v>73</v>
      </c>
      <c r="C46" s="57">
        <v>12000</v>
      </c>
      <c r="D46" s="57">
        <v>11400</v>
      </c>
      <c r="E46" s="11">
        <v>0</v>
      </c>
      <c r="F46" s="57">
        <v>11133.31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92.777583333333325</v>
      </c>
      <c r="L46" s="22">
        <f t="shared" si="2"/>
        <v>97.660614035087718</v>
      </c>
    </row>
    <row r="47" spans="1:12" ht="25.5" x14ac:dyDescent="0.2">
      <c r="A47" s="9" t="s">
        <v>74</v>
      </c>
      <c r="B47" s="10" t="s">
        <v>75</v>
      </c>
      <c r="C47" s="57">
        <v>60000</v>
      </c>
      <c r="D47" s="57">
        <v>54428</v>
      </c>
      <c r="E47" s="11">
        <v>0</v>
      </c>
      <c r="F47" s="57">
        <v>19736.72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32.894533333333335</v>
      </c>
      <c r="L47" s="22">
        <f t="shared" si="2"/>
        <v>36.262070992871323</v>
      </c>
    </row>
    <row r="48" spans="1:12" ht="25.5" x14ac:dyDescent="0.2">
      <c r="A48" s="9" t="s">
        <v>76</v>
      </c>
      <c r="B48" s="10" t="s">
        <v>77</v>
      </c>
      <c r="C48" s="57">
        <v>1822129</v>
      </c>
      <c r="D48" s="57">
        <v>1489879</v>
      </c>
      <c r="E48" s="11">
        <v>0</v>
      </c>
      <c r="F48" s="57">
        <v>1401372.15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76.90850373381906</v>
      </c>
      <c r="L48" s="22">
        <f t="shared" si="2"/>
        <v>94.05946053337216</v>
      </c>
    </row>
    <row r="49" spans="1:12" ht="17.25" customHeight="1" x14ac:dyDescent="0.2">
      <c r="A49" s="6" t="s">
        <v>78</v>
      </c>
      <c r="B49" s="7" t="s">
        <v>79</v>
      </c>
      <c r="C49" s="8">
        <f>C50+C51+C52</f>
        <v>4680850</v>
      </c>
      <c r="D49" s="8">
        <f t="shared" ref="D49:F49" si="7">D50+D51+D52</f>
        <v>3880378</v>
      </c>
      <c r="E49" s="8">
        <f t="shared" si="7"/>
        <v>0</v>
      </c>
      <c r="F49" s="84">
        <f t="shared" si="7"/>
        <v>3397733.95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72.587969065447524</v>
      </c>
      <c r="L49" s="8">
        <f t="shared" si="2"/>
        <v>87.561932110737672</v>
      </c>
    </row>
    <row r="50" spans="1:12" ht="23.25" customHeight="1" x14ac:dyDescent="0.2">
      <c r="A50" s="9" t="s">
        <v>174</v>
      </c>
      <c r="B50" s="10" t="s">
        <v>178</v>
      </c>
      <c r="C50" s="11">
        <v>100000</v>
      </c>
      <c r="D50" s="11">
        <v>100000</v>
      </c>
      <c r="E50" s="11"/>
      <c r="F50" s="57">
        <v>0</v>
      </c>
      <c r="G50" s="11"/>
      <c r="H50" s="11"/>
      <c r="I50" s="11"/>
      <c r="J50" s="11"/>
      <c r="K50" s="22"/>
      <c r="L50" s="22"/>
    </row>
    <row r="51" spans="1:12" ht="24" customHeight="1" x14ac:dyDescent="0.2">
      <c r="A51" s="9" t="s">
        <v>177</v>
      </c>
      <c r="B51" s="10" t="s">
        <v>179</v>
      </c>
      <c r="C51" s="11">
        <v>112000</v>
      </c>
      <c r="D51" s="11">
        <v>112000</v>
      </c>
      <c r="E51" s="11"/>
      <c r="F51" s="57">
        <v>46801</v>
      </c>
      <c r="G51" s="11"/>
      <c r="H51" s="11"/>
      <c r="I51" s="11"/>
      <c r="J51" s="11"/>
      <c r="K51" s="22">
        <f t="shared" si="1"/>
        <v>41.786607142857143</v>
      </c>
      <c r="L51" s="22">
        <f t="shared" si="2"/>
        <v>41.786607142857143</v>
      </c>
    </row>
    <row r="52" spans="1:12" ht="21.75" customHeight="1" x14ac:dyDescent="0.2">
      <c r="A52" s="9" t="s">
        <v>80</v>
      </c>
      <c r="B52" s="10" t="s">
        <v>81</v>
      </c>
      <c r="C52" s="11">
        <v>4468850</v>
      </c>
      <c r="D52" s="11">
        <v>3668378</v>
      </c>
      <c r="E52" s="11">
        <v>0</v>
      </c>
      <c r="F52" s="57">
        <v>3350932.95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ref="K52" si="8">(F52/C52)*100</f>
        <v>74.984234198954994</v>
      </c>
      <c r="L52" s="22">
        <f t="shared" ref="L52" si="9">(F52/D52)*100</f>
        <v>91.346446576661407</v>
      </c>
    </row>
    <row r="53" spans="1:12" ht="21.75" customHeight="1" x14ac:dyDescent="0.2">
      <c r="A53" s="6" t="s">
        <v>82</v>
      </c>
      <c r="B53" s="7" t="s">
        <v>83</v>
      </c>
      <c r="C53" s="84">
        <f>C54+C55+C56+C57</f>
        <v>1477263</v>
      </c>
      <c r="D53" s="84">
        <f t="shared" ref="D53:F53" si="10">D54+D55+D56+D57</f>
        <v>1463263</v>
      </c>
      <c r="E53" s="8">
        <f t="shared" si="10"/>
        <v>0</v>
      </c>
      <c r="F53" s="84">
        <f t="shared" si="10"/>
        <v>609337</v>
      </c>
      <c r="G53" s="12">
        <v>0</v>
      </c>
      <c r="H53" s="12">
        <v>0</v>
      </c>
      <c r="I53" s="12" t="e">
        <f>D53-#REF!</f>
        <v>#REF!</v>
      </c>
      <c r="J53" s="12" t="e">
        <f>C53-#REF!</f>
        <v>#REF!</v>
      </c>
      <c r="K53" s="8">
        <f t="shared" si="1"/>
        <v>41.247699292543032</v>
      </c>
      <c r="L53" s="8">
        <f t="shared" si="2"/>
        <v>41.642343174125223</v>
      </c>
    </row>
    <row r="54" spans="1:12" ht="18" customHeight="1" x14ac:dyDescent="0.2">
      <c r="A54" s="9" t="s">
        <v>84</v>
      </c>
      <c r="B54" s="10" t="s">
        <v>85</v>
      </c>
      <c r="C54" s="57">
        <v>110000</v>
      </c>
      <c r="D54" s="57">
        <v>110000</v>
      </c>
      <c r="E54" s="11">
        <v>0</v>
      </c>
      <c r="F54" s="57">
        <v>10000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9.0909090909090917</v>
      </c>
      <c r="L54" s="22">
        <f t="shared" si="2"/>
        <v>9.0909090909090917</v>
      </c>
    </row>
    <row r="55" spans="1:12" ht="25.5" x14ac:dyDescent="0.2">
      <c r="A55" s="9" t="s">
        <v>86</v>
      </c>
      <c r="B55" s="10" t="s">
        <v>87</v>
      </c>
      <c r="C55" s="57">
        <v>1262023</v>
      </c>
      <c r="D55" s="57">
        <v>1262023</v>
      </c>
      <c r="E55" s="11">
        <v>0</v>
      </c>
      <c r="F55" s="57">
        <v>571035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si="1"/>
        <v>45.247590574815199</v>
      </c>
      <c r="L55" s="22">
        <f t="shared" si="2"/>
        <v>45.247590574815199</v>
      </c>
    </row>
    <row r="56" spans="1:12" ht="25.5" x14ac:dyDescent="0.2">
      <c r="A56" s="67" t="s">
        <v>180</v>
      </c>
      <c r="B56" s="10" t="s">
        <v>181</v>
      </c>
      <c r="C56" s="57">
        <v>41240</v>
      </c>
      <c r="D56" s="57">
        <v>41240</v>
      </c>
      <c r="E56" s="11"/>
      <c r="F56" s="57">
        <v>8000</v>
      </c>
      <c r="G56" s="11"/>
      <c r="H56" s="11"/>
      <c r="I56" s="11" t="e">
        <f>D56-#REF!</f>
        <v>#REF!</v>
      </c>
      <c r="J56" s="11" t="e">
        <f>C56-#REF!</f>
        <v>#REF!</v>
      </c>
      <c r="K56" s="22">
        <f t="shared" si="1"/>
        <v>19.398642095053344</v>
      </c>
      <c r="L56" s="22">
        <f t="shared" si="2"/>
        <v>19.398642095053344</v>
      </c>
    </row>
    <row r="57" spans="1:12" ht="26.25" customHeight="1" x14ac:dyDescent="0.2">
      <c r="A57" s="9" t="s">
        <v>88</v>
      </c>
      <c r="B57" s="10" t="s">
        <v>89</v>
      </c>
      <c r="C57" s="57">
        <v>64000</v>
      </c>
      <c r="D57" s="57">
        <v>50000</v>
      </c>
      <c r="E57" s="11">
        <v>0</v>
      </c>
      <c r="F57" s="57">
        <v>20302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31.721875000000001</v>
      </c>
      <c r="L57" s="22">
        <f t="shared" si="2"/>
        <v>40.603999999999999</v>
      </c>
    </row>
    <row r="58" spans="1:12" ht="21.75" customHeight="1" x14ac:dyDescent="0.2">
      <c r="A58" s="6" t="s">
        <v>90</v>
      </c>
      <c r="B58" s="7" t="s">
        <v>91</v>
      </c>
      <c r="C58" s="84">
        <f>C59+C60+C61+C62</f>
        <v>698000</v>
      </c>
      <c r="D58" s="84">
        <f t="shared" ref="D58:F58" si="11">D59+D60+D61+D62</f>
        <v>598900</v>
      </c>
      <c r="E58" s="8">
        <f t="shared" si="11"/>
        <v>0</v>
      </c>
      <c r="F58" s="84">
        <f t="shared" si="11"/>
        <v>200627.65</v>
      </c>
      <c r="G58" s="8">
        <f t="shared" ref="G58:J58" si="12">G59+G60+G61</f>
        <v>0</v>
      </c>
      <c r="H58" s="8">
        <f t="shared" si="12"/>
        <v>0</v>
      </c>
      <c r="I58" s="8" t="e">
        <f t="shared" si="12"/>
        <v>#REF!</v>
      </c>
      <c r="J58" s="8" t="e">
        <f t="shared" si="12"/>
        <v>#REF!</v>
      </c>
      <c r="K58" s="8">
        <f t="shared" si="1"/>
        <v>28.743216332378225</v>
      </c>
      <c r="L58" s="8">
        <f t="shared" si="2"/>
        <v>33.499357154783773</v>
      </c>
    </row>
    <row r="59" spans="1:12" ht="29.25" customHeight="1" x14ac:dyDescent="0.2">
      <c r="A59" s="9" t="s">
        <v>92</v>
      </c>
      <c r="B59" s="10" t="s">
        <v>93</v>
      </c>
      <c r="C59" s="57">
        <v>5000</v>
      </c>
      <c r="D59" s="57">
        <v>5000</v>
      </c>
      <c r="E59" s="11">
        <v>0</v>
      </c>
      <c r="F59" s="57">
        <v>5000</v>
      </c>
      <c r="G59" s="11">
        <v>0</v>
      </c>
      <c r="H59" s="11">
        <v>0</v>
      </c>
      <c r="I59" s="11" t="e">
        <f>D59-#REF!</f>
        <v>#REF!</v>
      </c>
      <c r="J59" s="11" t="e">
        <f>C59-#REF!</f>
        <v>#REF!</v>
      </c>
      <c r="K59" s="22">
        <f t="shared" si="1"/>
        <v>100</v>
      </c>
      <c r="L59" s="22">
        <f t="shared" si="2"/>
        <v>100</v>
      </c>
    </row>
    <row r="60" spans="1:12" ht="21" customHeight="1" x14ac:dyDescent="0.2">
      <c r="A60" s="9" t="s">
        <v>94</v>
      </c>
      <c r="B60" s="10" t="s">
        <v>95</v>
      </c>
      <c r="C60" s="57">
        <v>500000</v>
      </c>
      <c r="D60" s="57">
        <v>400900</v>
      </c>
      <c r="E60" s="11">
        <v>0</v>
      </c>
      <c r="F60" s="57">
        <v>195627.65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39.125529999999998</v>
      </c>
      <c r="L60" s="22">
        <f t="shared" si="2"/>
        <v>48.797118982289845</v>
      </c>
    </row>
    <row r="61" spans="1:12" ht="19.5" customHeight="1" x14ac:dyDescent="0.2">
      <c r="A61" s="9" t="s">
        <v>96</v>
      </c>
      <c r="B61" s="10" t="s">
        <v>97</v>
      </c>
      <c r="C61" s="57">
        <v>78000</v>
      </c>
      <c r="D61" s="57">
        <v>78000</v>
      </c>
      <c r="E61" s="11">
        <v>0</v>
      </c>
      <c r="F61" s="57">
        <v>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>
        <f t="shared" si="1"/>
        <v>0</v>
      </c>
      <c r="L61" s="22">
        <f t="shared" si="2"/>
        <v>0</v>
      </c>
    </row>
    <row r="62" spans="1:12" ht="19.5" customHeight="1" x14ac:dyDescent="0.2">
      <c r="A62" s="9" t="s">
        <v>156</v>
      </c>
      <c r="B62" s="10" t="s">
        <v>157</v>
      </c>
      <c r="C62" s="57">
        <v>115000</v>
      </c>
      <c r="D62" s="57">
        <v>115000</v>
      </c>
      <c r="E62" s="11"/>
      <c r="F62" s="57">
        <v>0</v>
      </c>
      <c r="G62" s="11"/>
      <c r="H62" s="11"/>
      <c r="I62" s="11" t="e">
        <f>D62-#REF!</f>
        <v>#REF!</v>
      </c>
      <c r="J62" s="11" t="e">
        <f>C62-#REF!</f>
        <v>#REF!</v>
      </c>
      <c r="K62" s="22">
        <f t="shared" si="1"/>
        <v>0</v>
      </c>
      <c r="L62" s="22">
        <f t="shared" si="2"/>
        <v>0</v>
      </c>
    </row>
    <row r="63" spans="1:12" ht="17.25" customHeight="1" x14ac:dyDescent="0.2">
      <c r="A63" s="6" t="s">
        <v>98</v>
      </c>
      <c r="B63" s="7" t="s">
        <v>99</v>
      </c>
      <c r="C63" s="84">
        <f>C64+C65</f>
        <v>21032317</v>
      </c>
      <c r="D63" s="84">
        <f t="shared" ref="D63:F63" si="13">D64+D65</f>
        <v>17770267</v>
      </c>
      <c r="E63" s="8">
        <f t="shared" si="13"/>
        <v>0</v>
      </c>
      <c r="F63" s="84">
        <f t="shared" si="13"/>
        <v>15556657</v>
      </c>
      <c r="G63" s="12">
        <v>0</v>
      </c>
      <c r="H63" s="12">
        <v>0</v>
      </c>
      <c r="I63" s="12" t="e">
        <f>D63-#REF!</f>
        <v>#REF!</v>
      </c>
      <c r="J63" s="12" t="e">
        <f>C63-#REF!</f>
        <v>#REF!</v>
      </c>
      <c r="K63" s="8">
        <f t="shared" si="1"/>
        <v>73.965493197920125</v>
      </c>
      <c r="L63" s="8">
        <f t="shared" si="2"/>
        <v>87.543180977528365</v>
      </c>
    </row>
    <row r="64" spans="1:12" ht="38.25" x14ac:dyDescent="0.2">
      <c r="A64" s="9" t="s">
        <v>100</v>
      </c>
      <c r="B64" s="10" t="s">
        <v>101</v>
      </c>
      <c r="C64" s="57">
        <v>16627900</v>
      </c>
      <c r="D64" s="57">
        <v>13504600</v>
      </c>
      <c r="E64" s="11">
        <v>0</v>
      </c>
      <c r="F64" s="57">
        <v>13504600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81.216509601332703</v>
      </c>
      <c r="L64" s="22">
        <f t="shared" si="2"/>
        <v>100</v>
      </c>
    </row>
    <row r="65" spans="1:12" ht="18" customHeight="1" x14ac:dyDescent="0.2">
      <c r="A65" s="9" t="s">
        <v>102</v>
      </c>
      <c r="B65" s="10" t="s">
        <v>103</v>
      </c>
      <c r="C65" s="57">
        <v>4404417</v>
      </c>
      <c r="D65" s="57">
        <v>4265667</v>
      </c>
      <c r="E65" s="11">
        <v>0</v>
      </c>
      <c r="F65" s="57">
        <v>2052057</v>
      </c>
      <c r="G65" s="11">
        <v>0</v>
      </c>
      <c r="H65" s="11">
        <v>0</v>
      </c>
      <c r="I65" s="11" t="e">
        <f>D65-#REF!</f>
        <v>#REF!</v>
      </c>
      <c r="J65" s="11" t="e">
        <f>C65-#REF!</f>
        <v>#REF!</v>
      </c>
      <c r="K65" s="22">
        <f t="shared" si="1"/>
        <v>46.590888192466792</v>
      </c>
      <c r="L65" s="22">
        <f t="shared" si="2"/>
        <v>48.106357106637724</v>
      </c>
    </row>
    <row r="66" spans="1:12" ht="27" hidden="1" customHeight="1" x14ac:dyDescent="0.2">
      <c r="A66" s="9"/>
      <c r="B66" s="10"/>
      <c r="C66" s="11"/>
      <c r="D66" s="11"/>
      <c r="E66" s="11">
        <v>0</v>
      </c>
      <c r="F66" s="57"/>
      <c r="G66" s="11">
        <v>0</v>
      </c>
      <c r="H66" s="11">
        <v>0</v>
      </c>
      <c r="I66" s="11" t="e">
        <f>D66-#REF!</f>
        <v>#REF!</v>
      </c>
      <c r="J66" s="11" t="e">
        <f>C66-#REF!</f>
        <v>#REF!</v>
      </c>
      <c r="K66" s="22" t="e">
        <f t="shared" si="1"/>
        <v>#DIV/0!</v>
      </c>
      <c r="L66" s="22" t="e">
        <f t="shared" si="2"/>
        <v>#DIV/0!</v>
      </c>
    </row>
    <row r="67" spans="1:12" ht="20.25" hidden="1" customHeight="1" x14ac:dyDescent="0.2">
      <c r="A67" s="14"/>
      <c r="B67" s="16"/>
      <c r="C67" s="31"/>
      <c r="D67" s="31"/>
      <c r="E67" s="31"/>
      <c r="F67" s="31"/>
      <c r="G67" s="15"/>
      <c r="H67" s="15"/>
      <c r="I67" s="15"/>
      <c r="J67" s="15"/>
      <c r="K67" s="15"/>
      <c r="L67" s="15"/>
    </row>
    <row r="68" spans="1:12" ht="19.5" customHeight="1" x14ac:dyDescent="0.2">
      <c r="A68" s="17"/>
      <c r="B68" s="48" t="s">
        <v>111</v>
      </c>
      <c r="C68" s="32">
        <f>C8+C16+C24+C37+C44+C49+C53+C58+C63</f>
        <v>124785509</v>
      </c>
      <c r="D68" s="32">
        <f>D8+D16+D24+D37+D44+D49+D53+D58+D63</f>
        <v>102328338</v>
      </c>
      <c r="E68" s="32">
        <f>E8+E16+E24+E37+E44+E49+E53+E58+E63</f>
        <v>0</v>
      </c>
      <c r="F68" s="32">
        <f>F8+F16+F24+F37+F44+F49+F53+F58+F63</f>
        <v>91033938.779999986</v>
      </c>
      <c r="G68" s="17"/>
      <c r="H68" s="17"/>
      <c r="I68" s="17"/>
      <c r="J68" s="17"/>
      <c r="K68" s="15">
        <f t="shared" si="1"/>
        <v>72.952331973097927</v>
      </c>
      <c r="L68" s="15">
        <f t="shared" si="2"/>
        <v>88.962589014198585</v>
      </c>
    </row>
    <row r="69" spans="1:12" ht="19.5" customHeight="1" x14ac:dyDescent="0.2">
      <c r="A69" s="18"/>
      <c r="B69" s="19" t="s">
        <v>112</v>
      </c>
      <c r="C69" s="18"/>
      <c r="D69" s="18"/>
      <c r="E69" s="18"/>
      <c r="F69" s="58"/>
      <c r="G69" s="18"/>
      <c r="H69" s="18"/>
      <c r="I69" s="18"/>
      <c r="J69" s="18"/>
      <c r="K69" s="18"/>
      <c r="L69" s="18"/>
    </row>
    <row r="70" spans="1:12" ht="27" customHeight="1" x14ac:dyDescent="0.2">
      <c r="A70" s="6" t="s">
        <v>9</v>
      </c>
      <c r="B70" s="7" t="s">
        <v>10</v>
      </c>
      <c r="C70" s="44">
        <f>C71+C72+C73+C74+C75</f>
        <v>1050100</v>
      </c>
      <c r="D70" s="44">
        <f t="shared" ref="D70:F70" si="14">D71+D72+D73+D74+D75</f>
        <v>999400</v>
      </c>
      <c r="E70" s="44">
        <f t="shared" si="14"/>
        <v>0</v>
      </c>
      <c r="F70" s="82">
        <f t="shared" si="14"/>
        <v>1015476.39</v>
      </c>
      <c r="G70" s="21"/>
      <c r="H70" s="21"/>
      <c r="I70" s="21"/>
      <c r="J70" s="21"/>
      <c r="K70" s="8">
        <f t="shared" si="1"/>
        <v>96.702827349776214</v>
      </c>
      <c r="L70" s="8">
        <f t="shared" si="2"/>
        <v>101.6086041624975</v>
      </c>
    </row>
    <row r="71" spans="1:12" ht="54" customHeight="1" x14ac:dyDescent="0.2">
      <c r="A71" s="9" t="s">
        <v>11</v>
      </c>
      <c r="B71" s="10" t="s">
        <v>113</v>
      </c>
      <c r="C71" s="34">
        <v>395900</v>
      </c>
      <c r="D71" s="34">
        <v>395900</v>
      </c>
      <c r="E71" s="34"/>
      <c r="F71" s="59">
        <v>395098</v>
      </c>
      <c r="G71" s="34"/>
      <c r="H71" s="34"/>
      <c r="I71" s="34"/>
      <c r="J71" s="34"/>
      <c r="K71" s="35">
        <f t="shared" ref="K71:K76" si="15">(F71/C71)*100</f>
        <v>99.797423591816113</v>
      </c>
      <c r="L71" s="35">
        <f t="shared" ref="L71:L76" si="16">(F71/D71)*100</f>
        <v>99.797423591816113</v>
      </c>
    </row>
    <row r="72" spans="1:12" ht="51" x14ac:dyDescent="0.2">
      <c r="A72" s="26" t="s">
        <v>11</v>
      </c>
      <c r="B72" s="10" t="s">
        <v>114</v>
      </c>
      <c r="C72" s="34">
        <v>50700</v>
      </c>
      <c r="D72" s="34">
        <v>0</v>
      </c>
      <c r="E72" s="34"/>
      <c r="F72" s="59">
        <v>83494.2</v>
      </c>
      <c r="G72" s="36"/>
      <c r="H72" s="36"/>
      <c r="I72" s="36"/>
      <c r="J72" s="36"/>
      <c r="K72" s="35">
        <f t="shared" si="15"/>
        <v>164.68284023668639</v>
      </c>
      <c r="L72" s="35"/>
    </row>
    <row r="73" spans="1:12" ht="24" customHeight="1" x14ac:dyDescent="0.2">
      <c r="A73" s="26" t="s">
        <v>13</v>
      </c>
      <c r="B73" s="27" t="s">
        <v>182</v>
      </c>
      <c r="C73" s="34">
        <v>585000</v>
      </c>
      <c r="D73" s="34">
        <v>585000</v>
      </c>
      <c r="E73" s="34"/>
      <c r="F73" s="59">
        <v>518384.19</v>
      </c>
      <c r="G73" s="36"/>
      <c r="H73" s="36"/>
      <c r="I73" s="36"/>
      <c r="J73" s="36"/>
      <c r="K73" s="35">
        <f t="shared" si="15"/>
        <v>88.61268205128205</v>
      </c>
      <c r="L73" s="35">
        <f t="shared" si="16"/>
        <v>88.61268205128205</v>
      </c>
    </row>
    <row r="74" spans="1:12" ht="37.5" customHeight="1" x14ac:dyDescent="0.2">
      <c r="A74" s="24" t="s">
        <v>15</v>
      </c>
      <c r="B74" s="27" t="s">
        <v>158</v>
      </c>
      <c r="C74" s="34">
        <v>8500</v>
      </c>
      <c r="D74" s="34">
        <v>8500</v>
      </c>
      <c r="E74" s="34"/>
      <c r="F74" s="59">
        <v>8500</v>
      </c>
      <c r="G74" s="36"/>
      <c r="H74" s="36"/>
      <c r="I74" s="36"/>
      <c r="J74" s="36"/>
      <c r="K74" s="35">
        <f t="shared" si="15"/>
        <v>100</v>
      </c>
      <c r="L74" s="35">
        <f t="shared" si="16"/>
        <v>100</v>
      </c>
    </row>
    <row r="75" spans="1:12" ht="38.25" x14ac:dyDescent="0.2">
      <c r="A75" s="24" t="s">
        <v>19</v>
      </c>
      <c r="B75" s="27" t="s">
        <v>158</v>
      </c>
      <c r="C75" s="34">
        <v>10000</v>
      </c>
      <c r="D75" s="34">
        <v>10000</v>
      </c>
      <c r="E75" s="34"/>
      <c r="F75" s="59">
        <v>10000</v>
      </c>
      <c r="G75" s="36"/>
      <c r="H75" s="36"/>
      <c r="I75" s="36"/>
      <c r="J75" s="36"/>
      <c r="K75" s="35">
        <f t="shared" si="15"/>
        <v>100</v>
      </c>
      <c r="L75" s="35">
        <f t="shared" si="16"/>
        <v>100</v>
      </c>
    </row>
    <row r="76" spans="1:12" ht="20.25" customHeight="1" x14ac:dyDescent="0.2">
      <c r="A76" s="28" t="s">
        <v>20</v>
      </c>
      <c r="B76" s="29" t="s">
        <v>21</v>
      </c>
      <c r="C76" s="37">
        <f>C77+C78+C79+C80+C81+C82+C83+C84</f>
        <v>5692438</v>
      </c>
      <c r="D76" s="37">
        <f t="shared" ref="D76:F76" si="17">D77+D78+D79+D80+D81+D82+D83+D84</f>
        <v>4532063</v>
      </c>
      <c r="E76" s="37">
        <f t="shared" si="17"/>
        <v>0</v>
      </c>
      <c r="F76" s="83">
        <f t="shared" si="17"/>
        <v>4637762.87</v>
      </c>
      <c r="G76" s="38"/>
      <c r="H76" s="38"/>
      <c r="I76" s="38"/>
      <c r="J76" s="38"/>
      <c r="K76" s="39">
        <f t="shared" si="15"/>
        <v>81.472347524909367</v>
      </c>
      <c r="L76" s="39">
        <f t="shared" si="16"/>
        <v>102.33226832901485</v>
      </c>
    </row>
    <row r="77" spans="1:12" x14ac:dyDescent="0.2">
      <c r="A77" s="23" t="s">
        <v>22</v>
      </c>
      <c r="B77" s="20" t="s">
        <v>115</v>
      </c>
      <c r="C77" s="40">
        <v>1553925</v>
      </c>
      <c r="D77" s="40">
        <v>1553925</v>
      </c>
      <c r="E77" s="40"/>
      <c r="F77" s="60">
        <v>1324335.6100000001</v>
      </c>
      <c r="G77" s="40"/>
      <c r="H77" s="40"/>
      <c r="I77" s="40"/>
      <c r="J77" s="40"/>
      <c r="K77" s="41">
        <f>(F77/C77)*100</f>
        <v>85.225194909664253</v>
      </c>
      <c r="L77" s="35">
        <f t="shared" ref="L77" si="18">(F77/D77)*100</f>
        <v>85.225194909664253</v>
      </c>
    </row>
    <row r="78" spans="1:12" x14ac:dyDescent="0.2">
      <c r="A78" s="23" t="s">
        <v>22</v>
      </c>
      <c r="B78" s="20" t="s">
        <v>116</v>
      </c>
      <c r="C78" s="40">
        <v>607000</v>
      </c>
      <c r="D78" s="40">
        <v>0</v>
      </c>
      <c r="E78" s="40"/>
      <c r="F78" s="60">
        <v>417196.86</v>
      </c>
      <c r="G78" s="40"/>
      <c r="H78" s="40"/>
      <c r="I78" s="40"/>
      <c r="J78" s="40"/>
      <c r="K78" s="41">
        <f>(F78/C78)*100</f>
        <v>68.730948929159794</v>
      </c>
      <c r="L78" s="40"/>
    </row>
    <row r="79" spans="1:12" ht="51" x14ac:dyDescent="0.2">
      <c r="A79" s="23" t="s">
        <v>24</v>
      </c>
      <c r="B79" s="33" t="s">
        <v>117</v>
      </c>
      <c r="C79" s="40">
        <v>413345</v>
      </c>
      <c r="D79" s="40">
        <v>0</v>
      </c>
      <c r="E79" s="40"/>
      <c r="F79" s="60">
        <v>601249.36</v>
      </c>
      <c r="G79" s="40"/>
      <c r="H79" s="40"/>
      <c r="I79" s="40"/>
      <c r="J79" s="40"/>
      <c r="K79" s="41">
        <f>(F79/C79)*100</f>
        <v>145.45944912845201</v>
      </c>
      <c r="L79" s="40"/>
    </row>
    <row r="80" spans="1:12" ht="51" x14ac:dyDescent="0.2">
      <c r="A80" s="23" t="s">
        <v>24</v>
      </c>
      <c r="B80" s="33" t="s">
        <v>118</v>
      </c>
      <c r="C80" s="40">
        <v>2961168</v>
      </c>
      <c r="D80" s="40">
        <v>2961138</v>
      </c>
      <c r="E80" s="40"/>
      <c r="F80" s="60">
        <v>2130930</v>
      </c>
      <c r="G80" s="40"/>
      <c r="H80" s="40"/>
      <c r="I80" s="40"/>
      <c r="J80" s="40"/>
      <c r="K80" s="41">
        <f>(F80/C80)*100</f>
        <v>71.96248237182084</v>
      </c>
      <c r="L80" s="41">
        <f t="shared" ref="L80:L81" si="19">(F80/D80)*100</f>
        <v>71.963211441006806</v>
      </c>
    </row>
    <row r="81" spans="1:12" x14ac:dyDescent="0.2">
      <c r="A81" s="23" t="s">
        <v>28</v>
      </c>
      <c r="B81" s="33" t="s">
        <v>29</v>
      </c>
      <c r="C81" s="40">
        <v>17000</v>
      </c>
      <c r="D81" s="40">
        <v>17000</v>
      </c>
      <c r="E81" s="40"/>
      <c r="F81" s="60">
        <v>0</v>
      </c>
      <c r="G81" s="40"/>
      <c r="H81" s="40"/>
      <c r="I81" s="40"/>
      <c r="J81" s="40"/>
      <c r="K81" s="41">
        <f>(F81/C81)*100</f>
        <v>0</v>
      </c>
      <c r="L81" s="41">
        <f t="shared" si="19"/>
        <v>0</v>
      </c>
    </row>
    <row r="82" spans="1:12" ht="38.25" x14ac:dyDescent="0.2">
      <c r="A82" s="23" t="s">
        <v>26</v>
      </c>
      <c r="B82" s="33" t="s">
        <v>119</v>
      </c>
      <c r="C82" s="40"/>
      <c r="D82" s="40"/>
      <c r="E82" s="40"/>
      <c r="F82" s="60">
        <v>8685</v>
      </c>
      <c r="G82" s="40"/>
      <c r="H82" s="40"/>
      <c r="I82" s="40"/>
      <c r="J82" s="40"/>
      <c r="K82" s="41"/>
      <c r="L82" s="41"/>
    </row>
    <row r="83" spans="1:12" x14ac:dyDescent="0.2">
      <c r="A83" s="23" t="s">
        <v>30</v>
      </c>
      <c r="B83" s="33" t="s">
        <v>31</v>
      </c>
      <c r="C83" s="40"/>
      <c r="D83" s="40"/>
      <c r="E83" s="40"/>
      <c r="F83" s="60">
        <v>302.83999999999997</v>
      </c>
      <c r="G83" s="40"/>
      <c r="H83" s="40"/>
      <c r="I83" s="40"/>
      <c r="J83" s="40"/>
      <c r="K83" s="41"/>
      <c r="L83" s="41"/>
    </row>
    <row r="84" spans="1:12" ht="39" customHeight="1" x14ac:dyDescent="0.2">
      <c r="A84" s="23" t="s">
        <v>32</v>
      </c>
      <c r="B84" s="33" t="s">
        <v>159</v>
      </c>
      <c r="C84" s="40">
        <v>140000</v>
      </c>
      <c r="D84" s="40"/>
      <c r="E84" s="40"/>
      <c r="F84" s="60">
        <v>155063.20000000001</v>
      </c>
      <c r="G84" s="40"/>
      <c r="H84" s="40"/>
      <c r="I84" s="40"/>
      <c r="J84" s="40"/>
      <c r="K84" s="41">
        <f t="shared" ref="K84:K85" si="20">(F84/C84)*100</f>
        <v>110.75942857142857</v>
      </c>
      <c r="L84" s="41"/>
    </row>
    <row r="85" spans="1:12" ht="22.5" customHeight="1" x14ac:dyDescent="0.2">
      <c r="A85" s="6" t="s">
        <v>34</v>
      </c>
      <c r="B85" s="7" t="s">
        <v>35</v>
      </c>
      <c r="C85" s="44">
        <f>C86+C87+C88+C89+C90</f>
        <v>195700</v>
      </c>
      <c r="D85" s="44">
        <f t="shared" ref="D85:F85" si="21">D86+D87+D88+D89+D90</f>
        <v>49700</v>
      </c>
      <c r="E85" s="44">
        <f t="shared" si="21"/>
        <v>0</v>
      </c>
      <c r="F85" s="82">
        <f t="shared" si="21"/>
        <v>172753.91999999998</v>
      </c>
      <c r="G85" s="43"/>
      <c r="H85" s="43"/>
      <c r="I85" s="43"/>
      <c r="J85" s="43"/>
      <c r="K85" s="8">
        <f t="shared" si="20"/>
        <v>88.274869698518131</v>
      </c>
      <c r="L85" s="8">
        <f t="shared" ref="L85" si="22">(F85/D85)*100</f>
        <v>347.59340040241449</v>
      </c>
    </row>
    <row r="86" spans="1:12" ht="19.5" customHeight="1" x14ac:dyDescent="0.2">
      <c r="A86" s="9" t="s">
        <v>36</v>
      </c>
      <c r="B86" s="10" t="s">
        <v>37</v>
      </c>
      <c r="C86" s="40"/>
      <c r="D86" s="40"/>
      <c r="E86" s="40"/>
      <c r="F86" s="60">
        <v>5661.34</v>
      </c>
      <c r="G86" s="40"/>
      <c r="H86" s="40"/>
      <c r="I86" s="40"/>
      <c r="J86" s="40"/>
      <c r="K86" s="41"/>
      <c r="L86" s="41"/>
    </row>
    <row r="87" spans="1:12" ht="50.25" customHeight="1" x14ac:dyDescent="0.2">
      <c r="A87" s="68" t="s">
        <v>38</v>
      </c>
      <c r="B87" s="10" t="s">
        <v>39</v>
      </c>
      <c r="C87" s="40"/>
      <c r="D87" s="40"/>
      <c r="E87" s="40"/>
      <c r="F87" s="60">
        <v>5544</v>
      </c>
      <c r="G87" s="40"/>
      <c r="H87" s="40"/>
      <c r="I87" s="40"/>
      <c r="J87" s="40"/>
      <c r="K87" s="41"/>
      <c r="L87" s="41"/>
    </row>
    <row r="88" spans="1:12" ht="40.5" customHeight="1" x14ac:dyDescent="0.2">
      <c r="A88" s="9" t="s">
        <v>44</v>
      </c>
      <c r="B88" s="10" t="s">
        <v>120</v>
      </c>
      <c r="C88" s="40">
        <v>146000</v>
      </c>
      <c r="D88" s="40"/>
      <c r="E88" s="40"/>
      <c r="F88" s="60">
        <v>111848.58</v>
      </c>
      <c r="G88" s="40"/>
      <c r="H88" s="40"/>
      <c r="I88" s="40"/>
      <c r="J88" s="40"/>
      <c r="K88" s="41">
        <f t="shared" ref="K88:K102" si="23">(F88/C88)*100</f>
        <v>76.608616438356165</v>
      </c>
      <c r="L88" s="41"/>
    </row>
    <row r="89" spans="1:12" ht="39.75" customHeight="1" x14ac:dyDescent="0.2">
      <c r="A89" s="9" t="s">
        <v>44</v>
      </c>
      <c r="B89" s="10" t="s">
        <v>121</v>
      </c>
      <c r="C89" s="40">
        <v>33200</v>
      </c>
      <c r="D89" s="40">
        <v>33200</v>
      </c>
      <c r="E89" s="40"/>
      <c r="F89" s="60">
        <v>33200</v>
      </c>
      <c r="G89" s="40"/>
      <c r="H89" s="40"/>
      <c r="I89" s="40"/>
      <c r="J89" s="40"/>
      <c r="K89" s="41">
        <f t="shared" si="23"/>
        <v>100</v>
      </c>
      <c r="L89" s="41">
        <f t="shared" ref="L89:L91" si="24">(F89/D89)*100</f>
        <v>100</v>
      </c>
    </row>
    <row r="90" spans="1:12" ht="25.5" x14ac:dyDescent="0.2">
      <c r="A90" s="9" t="s">
        <v>46</v>
      </c>
      <c r="B90" s="10" t="s">
        <v>184</v>
      </c>
      <c r="C90" s="40">
        <v>16500</v>
      </c>
      <c r="D90" s="40">
        <v>16500</v>
      </c>
      <c r="E90" s="40"/>
      <c r="F90" s="60">
        <v>16500</v>
      </c>
      <c r="G90" s="40"/>
      <c r="H90" s="40"/>
      <c r="I90" s="40"/>
      <c r="J90" s="40"/>
      <c r="K90" s="41">
        <f t="shared" si="23"/>
        <v>100</v>
      </c>
      <c r="L90" s="41">
        <f t="shared" si="24"/>
        <v>100</v>
      </c>
    </row>
    <row r="91" spans="1:12" ht="20.25" customHeight="1" x14ac:dyDescent="0.2">
      <c r="A91" s="6" t="s">
        <v>56</v>
      </c>
      <c r="B91" s="7" t="s">
        <v>57</v>
      </c>
      <c r="C91" s="44">
        <f>C92+C93+C94+C95</f>
        <v>331470</v>
      </c>
      <c r="D91" s="44">
        <f t="shared" ref="D91:F91" si="25">D92+D93+D94+D95</f>
        <v>277200</v>
      </c>
      <c r="E91" s="44">
        <f t="shared" si="25"/>
        <v>0</v>
      </c>
      <c r="F91" s="82">
        <f t="shared" si="25"/>
        <v>400762.72</v>
      </c>
      <c r="G91" s="42"/>
      <c r="H91" s="42"/>
      <c r="I91" s="42"/>
      <c r="J91" s="42"/>
      <c r="K91" s="8">
        <f t="shared" si="23"/>
        <v>120.90467312275619</v>
      </c>
      <c r="L91" s="8">
        <f t="shared" si="24"/>
        <v>144.57529581529579</v>
      </c>
    </row>
    <row r="92" spans="1:12" ht="18" customHeight="1" x14ac:dyDescent="0.2">
      <c r="A92" s="9" t="s">
        <v>58</v>
      </c>
      <c r="B92" s="10" t="s">
        <v>122</v>
      </c>
      <c r="C92" s="40">
        <v>66000</v>
      </c>
      <c r="D92" s="40">
        <v>66000</v>
      </c>
      <c r="E92" s="40"/>
      <c r="F92" s="60">
        <v>45996.51</v>
      </c>
      <c r="G92" s="40"/>
      <c r="H92" s="40"/>
      <c r="I92" s="40"/>
      <c r="J92" s="40"/>
      <c r="K92" s="41">
        <f t="shared" si="23"/>
        <v>69.69168181818182</v>
      </c>
      <c r="L92" s="41">
        <f>(F92/D92)*100</f>
        <v>69.69168181818182</v>
      </c>
    </row>
    <row r="93" spans="1:12" x14ac:dyDescent="0.2">
      <c r="A93" s="9" t="s">
        <v>58</v>
      </c>
      <c r="B93" s="10" t="s">
        <v>123</v>
      </c>
      <c r="C93" s="40">
        <v>3400</v>
      </c>
      <c r="D93" s="40">
        <v>0</v>
      </c>
      <c r="E93" s="40"/>
      <c r="F93" s="60">
        <v>22023.42</v>
      </c>
      <c r="G93" s="40"/>
      <c r="H93" s="40"/>
      <c r="I93" s="40"/>
      <c r="J93" s="40"/>
      <c r="K93" s="41">
        <f t="shared" si="23"/>
        <v>647.74764705882342</v>
      </c>
      <c r="L93" s="41"/>
    </row>
    <row r="94" spans="1:12" ht="27" customHeight="1" x14ac:dyDescent="0.2">
      <c r="A94" s="9" t="s">
        <v>62</v>
      </c>
      <c r="B94" s="10" t="s">
        <v>160</v>
      </c>
      <c r="C94" s="40">
        <v>211200</v>
      </c>
      <c r="D94" s="40">
        <v>211200</v>
      </c>
      <c r="E94" s="40"/>
      <c r="F94" s="60">
        <v>211200</v>
      </c>
      <c r="G94" s="40"/>
      <c r="H94" s="40"/>
      <c r="I94" s="40"/>
      <c r="J94" s="40"/>
      <c r="K94" s="41">
        <f t="shared" si="23"/>
        <v>100</v>
      </c>
      <c r="L94" s="41">
        <f>(F94/D94)*100</f>
        <v>100</v>
      </c>
    </row>
    <row r="95" spans="1:12" ht="38.25" x14ac:dyDescent="0.2">
      <c r="A95" s="9" t="s">
        <v>62</v>
      </c>
      <c r="B95" s="10" t="s">
        <v>161</v>
      </c>
      <c r="C95" s="20">
        <v>50870</v>
      </c>
      <c r="D95" s="20">
        <v>0</v>
      </c>
      <c r="E95" s="20"/>
      <c r="F95" s="61">
        <v>121542.79</v>
      </c>
      <c r="G95" s="20"/>
      <c r="H95" s="20"/>
      <c r="I95" s="20"/>
      <c r="J95" s="20"/>
      <c r="K95" s="41">
        <f t="shared" ref="K95:K104" si="26">(F95/C95)*100</f>
        <v>238.9282288185571</v>
      </c>
      <c r="L95" s="41"/>
    </row>
    <row r="96" spans="1:12" x14ac:dyDescent="0.2">
      <c r="A96" s="69">
        <v>5000</v>
      </c>
      <c r="B96" s="7" t="s">
        <v>162</v>
      </c>
      <c r="C96" s="70">
        <f>C97+C98</f>
        <v>45000</v>
      </c>
      <c r="D96" s="70">
        <f t="shared" ref="D96:F96" si="27">D97+D98</f>
        <v>45000</v>
      </c>
      <c r="E96" s="70">
        <f t="shared" si="27"/>
        <v>0</v>
      </c>
      <c r="F96" s="81">
        <f t="shared" si="27"/>
        <v>7995.87</v>
      </c>
      <c r="G96" s="70"/>
      <c r="H96" s="70"/>
      <c r="I96" s="70"/>
      <c r="J96" s="70"/>
      <c r="K96" s="71"/>
      <c r="L96" s="71"/>
    </row>
    <row r="97" spans="1:12" ht="25.5" x14ac:dyDescent="0.2">
      <c r="A97" s="68" t="s">
        <v>76</v>
      </c>
      <c r="B97" s="10" t="s">
        <v>183</v>
      </c>
      <c r="C97" s="74">
        <v>45000</v>
      </c>
      <c r="D97" s="74">
        <v>45000</v>
      </c>
      <c r="E97" s="74"/>
      <c r="F97" s="74">
        <v>0</v>
      </c>
      <c r="G97" s="74"/>
      <c r="H97" s="74"/>
      <c r="I97" s="74"/>
      <c r="J97" s="74"/>
      <c r="K97" s="76"/>
      <c r="L97" s="76"/>
    </row>
    <row r="98" spans="1:12" ht="25.5" x14ac:dyDescent="0.2">
      <c r="A98" s="68" t="s">
        <v>76</v>
      </c>
      <c r="B98" s="10" t="s">
        <v>173</v>
      </c>
      <c r="C98" s="20"/>
      <c r="D98" s="20"/>
      <c r="E98" s="20"/>
      <c r="F98" s="61">
        <v>7995.87</v>
      </c>
      <c r="G98" s="20"/>
      <c r="H98" s="20"/>
      <c r="I98" s="20"/>
      <c r="J98" s="20"/>
      <c r="K98" s="41"/>
      <c r="L98" s="41"/>
    </row>
    <row r="99" spans="1:12" x14ac:dyDescent="0.2">
      <c r="A99" s="77" t="s">
        <v>78</v>
      </c>
      <c r="B99" s="7" t="s">
        <v>79</v>
      </c>
      <c r="C99" s="70">
        <f>C100+C101</f>
        <v>334000</v>
      </c>
      <c r="D99" s="70">
        <f t="shared" ref="D99:F99" si="28">D100+D101</f>
        <v>334000</v>
      </c>
      <c r="E99" s="70">
        <f t="shared" si="28"/>
        <v>0</v>
      </c>
      <c r="F99" s="70">
        <f t="shared" si="28"/>
        <v>199000</v>
      </c>
      <c r="G99" s="70"/>
      <c r="H99" s="70"/>
      <c r="I99" s="70"/>
      <c r="J99" s="70"/>
      <c r="K99" s="8">
        <f t="shared" si="23"/>
        <v>59.580838323353291</v>
      </c>
      <c r="L99" s="8">
        <f t="shared" ref="L99" si="29">(F99/D99)*100</f>
        <v>59.580838323353291</v>
      </c>
    </row>
    <row r="100" spans="1:12" x14ac:dyDescent="0.2">
      <c r="A100" s="75" t="s">
        <v>185</v>
      </c>
      <c r="B100" s="65" t="s">
        <v>186</v>
      </c>
      <c r="C100" s="74">
        <v>30000</v>
      </c>
      <c r="D100" s="74">
        <v>30000</v>
      </c>
      <c r="E100" s="74"/>
      <c r="F100" s="74">
        <v>0</v>
      </c>
      <c r="G100" s="74"/>
      <c r="H100" s="74"/>
      <c r="I100" s="74"/>
      <c r="J100" s="74"/>
      <c r="K100" s="76"/>
      <c r="L100" s="76"/>
    </row>
    <row r="101" spans="1:12" ht="25.5" x14ac:dyDescent="0.2">
      <c r="A101" s="68" t="s">
        <v>174</v>
      </c>
      <c r="B101" s="10" t="s">
        <v>175</v>
      </c>
      <c r="C101" s="20">
        <v>304000</v>
      </c>
      <c r="D101" s="20">
        <v>304000</v>
      </c>
      <c r="E101" s="20"/>
      <c r="F101" s="61">
        <v>199000</v>
      </c>
      <c r="G101" s="20"/>
      <c r="H101" s="20"/>
      <c r="I101" s="20"/>
      <c r="J101" s="20"/>
      <c r="K101" s="41">
        <v>100</v>
      </c>
      <c r="L101" s="41">
        <f>(F101/D101)*100</f>
        <v>65.460526315789465</v>
      </c>
    </row>
    <row r="102" spans="1:12" ht="20.25" customHeight="1" x14ac:dyDescent="0.2">
      <c r="A102" s="6" t="s">
        <v>82</v>
      </c>
      <c r="B102" s="7" t="s">
        <v>83</v>
      </c>
      <c r="C102" s="45">
        <f>C103+C104+C105+C106+C107+C108+C109+C110+C111+C112</f>
        <v>10429824</v>
      </c>
      <c r="D102" s="45">
        <f t="shared" ref="D102:F102" si="30">D103+D104+D105+D106+D107+D108+D109+D110+D111+D112</f>
        <v>7282401</v>
      </c>
      <c r="E102" s="45">
        <f t="shared" si="30"/>
        <v>0</v>
      </c>
      <c r="F102" s="79">
        <f t="shared" si="30"/>
        <v>4754023.6700000009</v>
      </c>
      <c r="G102" s="21"/>
      <c r="H102" s="21"/>
      <c r="I102" s="21"/>
      <c r="J102" s="21"/>
      <c r="K102" s="8">
        <f t="shared" si="23"/>
        <v>45.5810536208473</v>
      </c>
      <c r="L102" s="8">
        <f t="shared" ref="L102" si="31">(F102/D102)*100</f>
        <v>65.280992765984749</v>
      </c>
    </row>
    <row r="103" spans="1:12" ht="16.5" customHeight="1" x14ac:dyDescent="0.2">
      <c r="A103" s="24" t="s">
        <v>125</v>
      </c>
      <c r="B103" s="25" t="s">
        <v>124</v>
      </c>
      <c r="C103" s="20">
        <v>641000</v>
      </c>
      <c r="D103" s="20">
        <v>641000</v>
      </c>
      <c r="E103" s="20"/>
      <c r="F103" s="61">
        <v>480062.39</v>
      </c>
      <c r="G103" s="20"/>
      <c r="H103" s="20"/>
      <c r="I103" s="20"/>
      <c r="J103" s="20"/>
      <c r="K103" s="41">
        <f t="shared" si="26"/>
        <v>74.892728549141964</v>
      </c>
      <c r="L103" s="41">
        <f>(F103/D103)*100</f>
        <v>74.892728549141964</v>
      </c>
    </row>
    <row r="104" spans="1:12" ht="24.75" customHeight="1" x14ac:dyDescent="0.2">
      <c r="A104" s="24" t="s">
        <v>163</v>
      </c>
      <c r="B104" s="27" t="s">
        <v>129</v>
      </c>
      <c r="C104" s="20">
        <v>4637500</v>
      </c>
      <c r="D104" s="20">
        <v>3124840</v>
      </c>
      <c r="E104" s="20"/>
      <c r="F104" s="61">
        <v>2501086.9900000002</v>
      </c>
      <c r="G104" s="20"/>
      <c r="H104" s="20"/>
      <c r="I104" s="20"/>
      <c r="J104" s="20"/>
      <c r="K104" s="41">
        <f t="shared" si="26"/>
        <v>53.931794932614565</v>
      </c>
      <c r="L104" s="41">
        <f>(F104/D104)*100</f>
        <v>80.038881670741546</v>
      </c>
    </row>
    <row r="105" spans="1:12" ht="24.75" customHeight="1" x14ac:dyDescent="0.2">
      <c r="A105" s="24" t="s">
        <v>126</v>
      </c>
      <c r="B105" s="27" t="s">
        <v>127</v>
      </c>
      <c r="C105" s="20">
        <v>1762014</v>
      </c>
      <c r="D105" s="20">
        <v>878591</v>
      </c>
      <c r="E105" s="20"/>
      <c r="F105" s="61">
        <v>149800</v>
      </c>
      <c r="G105" s="20"/>
      <c r="H105" s="20"/>
      <c r="I105" s="20"/>
      <c r="J105" s="20"/>
      <c r="K105" s="41">
        <f t="shared" ref="K105:L115" si="32">(F105/C105)*100</f>
        <v>8.5016350607883933</v>
      </c>
      <c r="L105" s="41">
        <f t="shared" ref="L105:L114" si="33">(F105/D105)*100</f>
        <v>17.050026690462342</v>
      </c>
    </row>
    <row r="106" spans="1:12" ht="25.5" x14ac:dyDescent="0.2">
      <c r="A106" s="24" t="s">
        <v>86</v>
      </c>
      <c r="B106" s="27" t="s">
        <v>87</v>
      </c>
      <c r="C106" s="20">
        <v>1022931</v>
      </c>
      <c r="D106" s="20">
        <v>1022931</v>
      </c>
      <c r="E106" s="20"/>
      <c r="F106" s="61">
        <v>211898.83</v>
      </c>
      <c r="G106" s="20"/>
      <c r="H106" s="20"/>
      <c r="I106" s="20"/>
      <c r="J106" s="20"/>
      <c r="K106" s="41">
        <f t="shared" si="32"/>
        <v>20.714870308945567</v>
      </c>
      <c r="L106" s="41">
        <f t="shared" si="33"/>
        <v>20.714870308945567</v>
      </c>
    </row>
    <row r="107" spans="1:12" ht="62.25" customHeight="1" x14ac:dyDescent="0.2">
      <c r="A107" s="24" t="s">
        <v>166</v>
      </c>
      <c r="B107" s="27" t="s">
        <v>167</v>
      </c>
      <c r="C107" s="20">
        <v>418968</v>
      </c>
      <c r="D107" s="20">
        <v>418968</v>
      </c>
      <c r="E107" s="20"/>
      <c r="F107" s="61">
        <v>418355.18</v>
      </c>
      <c r="G107" s="20"/>
      <c r="H107" s="20"/>
      <c r="I107" s="20"/>
      <c r="J107" s="20"/>
      <c r="K107" s="41">
        <f t="shared" si="32"/>
        <v>99.853731072540143</v>
      </c>
      <c r="L107" s="41">
        <f t="shared" si="33"/>
        <v>99.853731072540143</v>
      </c>
    </row>
    <row r="108" spans="1:12" ht="38.25" x14ac:dyDescent="0.2">
      <c r="A108" s="24" t="s">
        <v>164</v>
      </c>
      <c r="B108" s="27" t="s">
        <v>165</v>
      </c>
      <c r="C108" s="20">
        <v>724500</v>
      </c>
      <c r="D108" s="20">
        <v>0</v>
      </c>
      <c r="E108" s="20"/>
      <c r="F108" s="61">
        <v>0</v>
      </c>
      <c r="G108" s="20"/>
      <c r="H108" s="20"/>
      <c r="I108" s="20"/>
      <c r="J108" s="20"/>
      <c r="K108" s="41">
        <f t="shared" si="32"/>
        <v>0</v>
      </c>
      <c r="L108" s="41"/>
    </row>
    <row r="109" spans="1:12" x14ac:dyDescent="0.2">
      <c r="A109" s="24" t="s">
        <v>171</v>
      </c>
      <c r="B109" s="27" t="s">
        <v>172</v>
      </c>
      <c r="C109" s="20">
        <v>26840</v>
      </c>
      <c r="D109" s="20">
        <v>0</v>
      </c>
      <c r="E109" s="20"/>
      <c r="F109" s="61">
        <v>0</v>
      </c>
      <c r="G109" s="20"/>
      <c r="H109" s="20"/>
      <c r="I109" s="20"/>
      <c r="J109" s="20"/>
      <c r="K109" s="41">
        <f t="shared" si="32"/>
        <v>0</v>
      </c>
      <c r="L109" s="41"/>
    </row>
    <row r="110" spans="1:12" ht="25.5" x14ac:dyDescent="0.2">
      <c r="A110" s="24" t="s">
        <v>169</v>
      </c>
      <c r="B110" s="27" t="s">
        <v>170</v>
      </c>
      <c r="C110" s="20">
        <v>829331</v>
      </c>
      <c r="D110" s="20">
        <v>829331</v>
      </c>
      <c r="E110" s="20"/>
      <c r="F110" s="61">
        <v>811481.54</v>
      </c>
      <c r="G110" s="20"/>
      <c r="H110" s="20"/>
      <c r="I110" s="20"/>
      <c r="J110" s="20"/>
      <c r="K110" s="41">
        <f t="shared" si="32"/>
        <v>97.847727867401559</v>
      </c>
      <c r="L110" s="41">
        <f t="shared" si="33"/>
        <v>97.847727867401559</v>
      </c>
    </row>
    <row r="111" spans="1:12" ht="25.5" customHeight="1" x14ac:dyDescent="0.2">
      <c r="A111" s="24" t="s">
        <v>168</v>
      </c>
      <c r="B111" s="27" t="s">
        <v>127</v>
      </c>
      <c r="C111" s="20">
        <v>339900</v>
      </c>
      <c r="D111" s="20">
        <v>339900</v>
      </c>
      <c r="E111" s="20"/>
      <c r="F111" s="61">
        <v>154500</v>
      </c>
      <c r="G111" s="20"/>
      <c r="H111" s="20"/>
      <c r="I111" s="20"/>
      <c r="J111" s="20"/>
      <c r="K111" s="41">
        <f t="shared" si="32"/>
        <v>45.454545454545453</v>
      </c>
      <c r="L111" s="41">
        <f t="shared" si="33"/>
        <v>45.454545454545453</v>
      </c>
    </row>
    <row r="112" spans="1:12" ht="25.5" x14ac:dyDescent="0.2">
      <c r="A112" s="24" t="s">
        <v>128</v>
      </c>
      <c r="B112" s="27" t="s">
        <v>129</v>
      </c>
      <c r="C112" s="20">
        <v>26840</v>
      </c>
      <c r="D112" s="20">
        <v>26840</v>
      </c>
      <c r="E112" s="20"/>
      <c r="F112" s="61">
        <v>26838.74</v>
      </c>
      <c r="G112" s="20"/>
      <c r="H112" s="20"/>
      <c r="I112" s="20"/>
      <c r="J112" s="20"/>
      <c r="K112" s="30">
        <f t="shared" si="32"/>
        <v>99.995305514157991</v>
      </c>
      <c r="L112" s="30">
        <f t="shared" si="33"/>
        <v>99.995305514157991</v>
      </c>
    </row>
    <row r="113" spans="1:14" ht="22.5" customHeight="1" x14ac:dyDescent="0.2">
      <c r="A113" s="6" t="s">
        <v>90</v>
      </c>
      <c r="B113" s="7" t="s">
        <v>91</v>
      </c>
      <c r="C113" s="45">
        <f>C114+C115</f>
        <v>125000</v>
      </c>
      <c r="D113" s="45">
        <f t="shared" ref="D113:F113" si="34">D114+D115</f>
        <v>115510</v>
      </c>
      <c r="E113" s="45">
        <f t="shared" si="34"/>
        <v>0</v>
      </c>
      <c r="F113" s="79">
        <f t="shared" si="34"/>
        <v>113299.16</v>
      </c>
      <c r="G113" s="21"/>
      <c r="H113" s="21"/>
      <c r="I113" s="21"/>
      <c r="J113" s="21"/>
      <c r="K113" s="8">
        <f t="shared" si="32"/>
        <v>90.639328000000006</v>
      </c>
      <c r="L113" s="8">
        <f t="shared" si="33"/>
        <v>98.086018526534502</v>
      </c>
    </row>
    <row r="114" spans="1:14" ht="22.5" customHeight="1" x14ac:dyDescent="0.2">
      <c r="A114" s="75" t="s">
        <v>92</v>
      </c>
      <c r="B114" s="65" t="s">
        <v>93</v>
      </c>
      <c r="C114" s="72">
        <v>15000</v>
      </c>
      <c r="D114" s="72">
        <v>15000</v>
      </c>
      <c r="E114" s="72"/>
      <c r="F114" s="73">
        <v>14900</v>
      </c>
      <c r="G114" s="74"/>
      <c r="H114" s="74"/>
      <c r="I114" s="74"/>
      <c r="J114" s="74"/>
      <c r="K114" s="30">
        <f t="shared" si="32"/>
        <v>99.333333333333329</v>
      </c>
      <c r="L114" s="30">
        <f t="shared" si="33"/>
        <v>99.333333333333329</v>
      </c>
    </row>
    <row r="115" spans="1:14" ht="25.5" x14ac:dyDescent="0.2">
      <c r="A115" s="24" t="s">
        <v>131</v>
      </c>
      <c r="B115" s="27" t="s">
        <v>130</v>
      </c>
      <c r="C115" s="20">
        <v>110000</v>
      </c>
      <c r="D115" s="20">
        <v>100510</v>
      </c>
      <c r="E115" s="20"/>
      <c r="F115" s="61">
        <v>98399.16</v>
      </c>
      <c r="G115" s="20"/>
      <c r="H115" s="20"/>
      <c r="I115" s="20"/>
      <c r="J115" s="20"/>
      <c r="K115" s="30">
        <f t="shared" si="32"/>
        <v>89.453781818181824</v>
      </c>
      <c r="L115" s="30">
        <f t="shared" si="32"/>
        <v>0</v>
      </c>
    </row>
    <row r="116" spans="1:14" ht="19.5" hidden="1" customHeight="1" x14ac:dyDescent="0.2">
      <c r="A116" s="18"/>
      <c r="B116" s="46" t="s">
        <v>132</v>
      </c>
      <c r="C116" s="46"/>
      <c r="D116" s="46"/>
      <c r="E116" s="46">
        <f>E70+E76+E85+E91+E102+E113</f>
        <v>0</v>
      </c>
      <c r="F116" s="63"/>
      <c r="G116" s="18"/>
      <c r="H116" s="18"/>
      <c r="I116" s="18"/>
      <c r="J116" s="18"/>
      <c r="K116" s="15"/>
      <c r="L116" s="15"/>
    </row>
    <row r="117" spans="1:14" ht="18.75" customHeight="1" x14ac:dyDescent="0.2">
      <c r="A117" s="18"/>
      <c r="B117" s="47" t="s">
        <v>133</v>
      </c>
      <c r="C117" s="46">
        <f>C70+C76+C85+C91+C96+C99+C102+C113</f>
        <v>18203532</v>
      </c>
      <c r="D117" s="46">
        <f t="shared" ref="D117:F117" si="35">D70+D76+D85+D91+D96+D99+D102+D113</f>
        <v>13635274</v>
      </c>
      <c r="E117" s="46">
        <f t="shared" si="35"/>
        <v>0</v>
      </c>
      <c r="F117" s="80">
        <f t="shared" si="35"/>
        <v>11301074.600000001</v>
      </c>
      <c r="G117" s="18"/>
      <c r="H117" s="18"/>
      <c r="I117" s="18"/>
      <c r="J117" s="18"/>
      <c r="K117" s="15">
        <f>(F117/C117)*100</f>
        <v>62.081768527118811</v>
      </c>
      <c r="L117" s="15">
        <f t="shared" ref="L117:L118" si="36">(F117/D117)*100</f>
        <v>82.881169824676803</v>
      </c>
    </row>
    <row r="118" spans="1:14" ht="22.5" customHeight="1" x14ac:dyDescent="0.2">
      <c r="A118" s="18"/>
      <c r="B118" s="49" t="s">
        <v>134</v>
      </c>
      <c r="C118" s="50">
        <f>C68+C117</f>
        <v>142989041</v>
      </c>
      <c r="D118" s="50">
        <f>D68+D117</f>
        <v>115963612</v>
      </c>
      <c r="E118" s="50">
        <f>E68+E117</f>
        <v>0</v>
      </c>
      <c r="F118" s="50">
        <f>F68+F117</f>
        <v>102335013.38</v>
      </c>
      <c r="G118" s="18"/>
      <c r="H118" s="18"/>
      <c r="I118" s="18"/>
      <c r="J118" s="18"/>
      <c r="K118" s="15">
        <f>(F118/C118)*100</f>
        <v>71.56843116389598</v>
      </c>
      <c r="L118" s="15">
        <f t="shared" si="36"/>
        <v>88.247521455264774</v>
      </c>
    </row>
    <row r="119" spans="1:14" ht="18" customHeight="1" x14ac:dyDescent="0.2">
      <c r="A119" s="20"/>
      <c r="B119" s="51" t="s">
        <v>135</v>
      </c>
      <c r="C119" s="20"/>
      <c r="D119" s="20"/>
      <c r="E119" s="20"/>
      <c r="F119" s="61"/>
      <c r="G119" s="20"/>
      <c r="H119" s="20"/>
      <c r="I119" s="20"/>
      <c r="J119" s="20"/>
      <c r="K119" s="20"/>
      <c r="L119" s="20"/>
    </row>
    <row r="120" spans="1:14" ht="21.75" customHeight="1" x14ac:dyDescent="0.2">
      <c r="A120" s="6" t="s">
        <v>90</v>
      </c>
      <c r="B120" s="7" t="s">
        <v>91</v>
      </c>
      <c r="C120" s="45">
        <f>C121</f>
        <v>100000</v>
      </c>
      <c r="D120" s="45">
        <f>D121</f>
        <v>100000</v>
      </c>
      <c r="E120" s="45">
        <f t="shared" ref="E120:F120" si="37">E121</f>
        <v>0</v>
      </c>
      <c r="F120" s="62">
        <f t="shared" si="37"/>
        <v>80000</v>
      </c>
      <c r="G120" s="21"/>
      <c r="H120" s="21"/>
      <c r="I120" s="21"/>
      <c r="J120" s="21"/>
      <c r="K120" s="8">
        <f t="shared" ref="K120" si="38">(F120/C120)*100</f>
        <v>80</v>
      </c>
      <c r="L120" s="8">
        <f t="shared" ref="L120" si="39">(F120/D120)*100</f>
        <v>80</v>
      </c>
    </row>
    <row r="121" spans="1:14" ht="19.5" customHeight="1" x14ac:dyDescent="0.2">
      <c r="A121" s="85" t="s">
        <v>137</v>
      </c>
      <c r="B121" s="25" t="s">
        <v>136</v>
      </c>
      <c r="C121" s="20">
        <v>100000</v>
      </c>
      <c r="D121" s="20">
        <v>100000</v>
      </c>
      <c r="E121" s="20"/>
      <c r="F121" s="61">
        <v>80000</v>
      </c>
      <c r="G121" s="20"/>
      <c r="H121" s="20"/>
      <c r="I121" s="20"/>
      <c r="J121" s="20"/>
      <c r="K121" s="30">
        <f t="shared" ref="K121" si="40">(F121/C121)*100</f>
        <v>80</v>
      </c>
      <c r="L121" s="30">
        <f t="shared" ref="L121:L122" si="41">(F121/D121)*100</f>
        <v>80</v>
      </c>
    </row>
    <row r="122" spans="1:14" ht="18" customHeight="1" x14ac:dyDescent="0.2">
      <c r="A122" s="52"/>
      <c r="B122" s="49" t="s">
        <v>138</v>
      </c>
      <c r="C122" s="46">
        <f>C120</f>
        <v>100000</v>
      </c>
      <c r="D122" s="46">
        <f>D120</f>
        <v>100000</v>
      </c>
      <c r="E122" s="46"/>
      <c r="F122" s="63">
        <f>F120</f>
        <v>80000</v>
      </c>
      <c r="G122" s="18"/>
      <c r="H122" s="18"/>
      <c r="I122" s="18"/>
      <c r="J122" s="18"/>
      <c r="K122" s="15">
        <f>(F122/C122)*100</f>
        <v>80</v>
      </c>
      <c r="L122" s="15">
        <f t="shared" si="41"/>
        <v>80</v>
      </c>
    </row>
    <row r="123" spans="1:14" ht="18" customHeight="1" x14ac:dyDescent="0.2">
      <c r="A123" s="23"/>
      <c r="B123" s="53" t="s">
        <v>139</v>
      </c>
      <c r="C123" s="20"/>
      <c r="D123" s="20"/>
      <c r="E123" s="20"/>
      <c r="F123" s="61"/>
      <c r="G123" s="20"/>
      <c r="H123" s="20"/>
      <c r="I123" s="20"/>
      <c r="J123" s="20"/>
      <c r="K123" s="20"/>
      <c r="L123" s="20"/>
    </row>
    <row r="124" spans="1:14" ht="18.75" customHeight="1" x14ac:dyDescent="0.2">
      <c r="A124" s="54">
        <v>602000</v>
      </c>
      <c r="B124" s="53" t="s">
        <v>140</v>
      </c>
      <c r="C124" s="54">
        <v>-10726187</v>
      </c>
      <c r="D124" s="86">
        <v>-8347204</v>
      </c>
      <c r="E124" s="54"/>
      <c r="F124" s="64">
        <v>-9854453.8399999999</v>
      </c>
      <c r="G124" s="54"/>
      <c r="H124" s="54"/>
      <c r="I124" s="54"/>
      <c r="J124" s="54"/>
      <c r="K124" s="54"/>
      <c r="L124" s="54"/>
    </row>
    <row r="125" spans="1:14" ht="15.75" customHeight="1" x14ac:dyDescent="0.2">
      <c r="A125" s="20">
        <v>602100</v>
      </c>
      <c r="B125" s="25" t="s">
        <v>144</v>
      </c>
      <c r="C125" s="20">
        <v>4002428</v>
      </c>
      <c r="D125" s="87">
        <v>3803228</v>
      </c>
      <c r="E125" s="20"/>
      <c r="F125" s="61">
        <v>4076946.35</v>
      </c>
      <c r="G125" s="20"/>
      <c r="H125" s="20"/>
      <c r="I125" s="20"/>
      <c r="J125" s="20"/>
      <c r="K125" s="20"/>
      <c r="L125" s="20"/>
      <c r="M125" s="78"/>
    </row>
    <row r="126" spans="1:14" ht="16.5" customHeight="1" x14ac:dyDescent="0.2">
      <c r="A126" s="20">
        <v>602200</v>
      </c>
      <c r="B126" s="25" t="s">
        <v>141</v>
      </c>
      <c r="C126" s="20"/>
      <c r="D126" s="87"/>
      <c r="E126" s="20"/>
      <c r="F126" s="61">
        <v>5609264.96</v>
      </c>
      <c r="G126" s="20"/>
      <c r="H126" s="20"/>
      <c r="I126" s="20"/>
      <c r="J126" s="20"/>
      <c r="K126" s="20"/>
      <c r="L126" s="20"/>
      <c r="M126" s="78"/>
    </row>
    <row r="127" spans="1:14" ht="17.25" customHeight="1" x14ac:dyDescent="0.2">
      <c r="A127" s="20">
        <v>602304</v>
      </c>
      <c r="B127" s="25" t="s">
        <v>143</v>
      </c>
      <c r="C127" s="20">
        <v>0</v>
      </c>
      <c r="D127" s="20">
        <v>0</v>
      </c>
      <c r="E127" s="20"/>
      <c r="F127" s="61"/>
      <c r="G127" s="20"/>
      <c r="H127" s="20"/>
      <c r="I127" s="20"/>
      <c r="J127" s="20"/>
      <c r="K127" s="20"/>
      <c r="L127" s="20"/>
      <c r="M127" s="78"/>
      <c r="N127" s="78"/>
    </row>
    <row r="128" spans="1:14" ht="30" customHeight="1" x14ac:dyDescent="0.2">
      <c r="A128" s="20">
        <v>602400</v>
      </c>
      <c r="B128" s="27" t="s">
        <v>142</v>
      </c>
      <c r="C128" s="20">
        <v>-14728615</v>
      </c>
      <c r="D128" s="20">
        <v>-12150432</v>
      </c>
      <c r="E128" s="20"/>
      <c r="F128" s="61">
        <v>-8322135.2300000004</v>
      </c>
      <c r="G128" s="20"/>
      <c r="H128" s="20"/>
      <c r="I128" s="20"/>
      <c r="J128" s="20"/>
      <c r="K128" s="20"/>
      <c r="L128" s="20"/>
    </row>
    <row r="129" spans="1:13" ht="16.5" customHeight="1" x14ac:dyDescent="0.2">
      <c r="A129" s="20"/>
      <c r="B129" s="53" t="s">
        <v>145</v>
      </c>
      <c r="C129" s="20"/>
      <c r="D129" s="20"/>
      <c r="E129" s="20"/>
      <c r="F129" s="61"/>
      <c r="G129" s="20"/>
      <c r="H129" s="20"/>
      <c r="I129" s="20"/>
      <c r="J129" s="20"/>
      <c r="K129" s="20"/>
      <c r="L129" s="20"/>
    </row>
    <row r="130" spans="1:13" ht="16.5" customHeight="1" x14ac:dyDescent="0.2">
      <c r="A130" s="54">
        <v>602000</v>
      </c>
      <c r="B130" s="53" t="s">
        <v>140</v>
      </c>
      <c r="C130" s="20">
        <v>16333217</v>
      </c>
      <c r="D130" s="20">
        <v>13185794</v>
      </c>
      <c r="E130" s="20"/>
      <c r="F130" s="61">
        <v>9536310.6600000001</v>
      </c>
      <c r="G130" s="20"/>
      <c r="H130" s="20"/>
      <c r="I130" s="20"/>
      <c r="J130" s="20"/>
      <c r="K130" s="20"/>
      <c r="L130" s="20"/>
      <c r="M130" s="55"/>
    </row>
    <row r="131" spans="1:13" ht="20.25" customHeight="1" x14ac:dyDescent="0.2">
      <c r="A131" s="20">
        <v>602100</v>
      </c>
      <c r="B131" s="25" t="s">
        <v>144</v>
      </c>
      <c r="C131" s="20">
        <v>1604602</v>
      </c>
      <c r="D131" s="20">
        <v>1604602</v>
      </c>
      <c r="E131" s="20"/>
      <c r="F131" s="61">
        <v>1981221.95</v>
      </c>
      <c r="G131" s="20"/>
      <c r="H131" s="20"/>
      <c r="I131" s="20"/>
      <c r="J131" s="20"/>
      <c r="K131" s="20"/>
      <c r="L131" s="20"/>
    </row>
    <row r="132" spans="1:13" ht="18.75" customHeight="1" x14ac:dyDescent="0.2">
      <c r="A132" s="20">
        <v>602200</v>
      </c>
      <c r="B132" s="25" t="s">
        <v>141</v>
      </c>
      <c r="C132" s="20"/>
      <c r="D132" s="20"/>
      <c r="E132" s="20"/>
      <c r="F132" s="61">
        <v>767046.52</v>
      </c>
      <c r="G132" s="20"/>
      <c r="H132" s="20"/>
      <c r="I132" s="20"/>
      <c r="J132" s="20"/>
      <c r="K132" s="20"/>
      <c r="L132" s="20"/>
      <c r="M132" s="55"/>
    </row>
    <row r="133" spans="1:13" ht="27.75" customHeight="1" x14ac:dyDescent="0.2">
      <c r="A133" s="20">
        <v>602400</v>
      </c>
      <c r="B133" s="27" t="s">
        <v>142</v>
      </c>
      <c r="C133" s="20">
        <v>14728615</v>
      </c>
      <c r="D133" s="20">
        <v>11581192</v>
      </c>
      <c r="E133" s="20"/>
      <c r="F133" s="61">
        <v>8322135.2300000004</v>
      </c>
      <c r="G133" s="20"/>
      <c r="H133" s="20"/>
      <c r="I133" s="20"/>
      <c r="J133" s="20"/>
      <c r="K133" s="20"/>
      <c r="L133" s="20"/>
    </row>
    <row r="135" spans="1:13" x14ac:dyDescent="0.2">
      <c r="B135" s="56" t="s">
        <v>146</v>
      </c>
    </row>
    <row r="136" spans="1:13" x14ac:dyDescent="0.2">
      <c r="B136" s="56" t="s">
        <v>147</v>
      </c>
      <c r="F136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2018-10-30T14:01:11Z</cp:lastPrinted>
  <dcterms:created xsi:type="dcterms:W3CDTF">2018-05-22T11:21:30Z</dcterms:created>
  <dcterms:modified xsi:type="dcterms:W3CDTF">2018-10-30T15:00:45Z</dcterms:modified>
</cp:coreProperties>
</file>