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0" windowHeight="1170" activeTab="2"/>
  </bookViews>
  <sheets>
    <sheet name="dod1" sheetId="11" r:id="rId1"/>
    <sheet name="dod2" sheetId="8" r:id="rId2"/>
    <sheet name="dod3" sheetId="12" r:id="rId3"/>
    <sheet name="dod 4" sheetId="4" r:id="rId4"/>
    <sheet name="Dod5" sheetId="5" r:id="rId5"/>
    <sheet name="Dod6" sheetId="6" r:id="rId6"/>
    <sheet name="Dod7" sheetId="7" r:id="rId7"/>
  </sheets>
  <definedNames>
    <definedName name="ГФУ" localSheetId="6">#REF!</definedName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5">'Dod6'!$D:$E,'Dod6'!$6:$7</definedName>
    <definedName name="_xlnm.Print_Titles" localSheetId="6">'Dod7'!$7:$9</definedName>
    <definedName name="Культура" localSheetId="6">#REF!</definedName>
    <definedName name="Культура">#REF!</definedName>
    <definedName name="Ліцей" localSheetId="6">#REF!</definedName>
    <definedName name="Ліцей">#REF!</definedName>
    <definedName name="_xlnm.Print_Area" localSheetId="4">'Dod5'!$A$1:$AA$20</definedName>
    <definedName name="_xlnm.Print_Area" localSheetId="5">'Dod6'!$A$1:$I$54</definedName>
    <definedName name="Освіта" localSheetId="6">#REF!</definedName>
    <definedName name="Освіта">#REF!</definedName>
    <definedName name="УСЗ" localSheetId="6">#REF!</definedName>
    <definedName name="УСЗ">#REF!</definedName>
    <definedName name="ФУ1506" localSheetId="6">#REF!</definedName>
    <definedName name="ФУ1506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6" l="1"/>
  <c r="C77" i="11" l="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G19" i="7" l="1"/>
  <c r="G18" i="5" l="1"/>
  <c r="H18" i="5"/>
  <c r="J18" i="5"/>
  <c r="H29" i="6"/>
  <c r="I11" i="7" l="1"/>
  <c r="G22" i="7"/>
  <c r="I41" i="7"/>
  <c r="I40" i="7" s="1"/>
  <c r="G42" i="7"/>
  <c r="I30" i="7"/>
  <c r="G33" i="7"/>
  <c r="Q18" i="5"/>
  <c r="C19" i="8"/>
  <c r="C15" i="8"/>
  <c r="H30" i="7" l="1"/>
  <c r="J30" i="7"/>
  <c r="K30" i="7"/>
  <c r="H25" i="7"/>
  <c r="I25" i="7"/>
  <c r="J25" i="7"/>
  <c r="K25" i="7"/>
  <c r="H11" i="7" l="1"/>
  <c r="H10" i="7" s="1"/>
  <c r="I10" i="7"/>
  <c r="J11" i="7"/>
  <c r="J10" i="7" s="1"/>
  <c r="K11" i="7"/>
  <c r="K10" i="7" s="1"/>
  <c r="AA15" i="5" l="1"/>
  <c r="AA16" i="5"/>
  <c r="AA17" i="5"/>
  <c r="AA14" i="5"/>
  <c r="G27" i="7" l="1"/>
  <c r="G28" i="7"/>
  <c r="M15" i="5"/>
  <c r="M16" i="5"/>
  <c r="M17" i="5"/>
  <c r="J44" i="7" l="1"/>
  <c r="K44" i="7"/>
  <c r="I44" i="7"/>
  <c r="G45" i="7"/>
  <c r="G44" i="7" s="1"/>
  <c r="H41" i="7"/>
  <c r="J41" i="7"/>
  <c r="J40" i="7" s="1"/>
  <c r="K41" i="7"/>
  <c r="H40" i="7"/>
  <c r="K40" i="7"/>
  <c r="G43" i="7"/>
  <c r="H29" i="7"/>
  <c r="J29" i="7"/>
  <c r="I29" i="7"/>
  <c r="K29" i="7"/>
  <c r="G38" i="7"/>
  <c r="G36" i="7"/>
  <c r="G37" i="7"/>
  <c r="G32" i="7"/>
  <c r="G34" i="7"/>
  <c r="G35" i="7"/>
  <c r="G31" i="7"/>
  <c r="I24" i="7"/>
  <c r="H24" i="7"/>
  <c r="J24" i="7"/>
  <c r="K24" i="7"/>
  <c r="G30" i="7" l="1"/>
  <c r="G29" i="7" s="1"/>
  <c r="G40" i="7"/>
  <c r="G41" i="7"/>
  <c r="G26" i="7"/>
  <c r="H46" i="7"/>
  <c r="I46" i="7"/>
  <c r="J46" i="7"/>
  <c r="K46" i="7"/>
  <c r="G23" i="7"/>
  <c r="G25" i="7" l="1"/>
  <c r="G24" i="7" s="1"/>
  <c r="G20" i="7"/>
  <c r="G18" i="7"/>
  <c r="G14" i="7"/>
  <c r="G15" i="7"/>
  <c r="G17" i="7"/>
  <c r="G13" i="7"/>
  <c r="H42" i="6"/>
  <c r="H43" i="6"/>
  <c r="H39" i="6"/>
  <c r="H38" i="6" s="1"/>
  <c r="H28" i="6"/>
  <c r="H8" i="6"/>
  <c r="O18" i="5"/>
  <c r="P18" i="5"/>
  <c r="R18" i="5"/>
  <c r="S18" i="5"/>
  <c r="T18" i="5"/>
  <c r="U18" i="5"/>
  <c r="V18" i="5"/>
  <c r="W18" i="5"/>
  <c r="X18" i="5"/>
  <c r="Y18" i="5"/>
  <c r="N18" i="5"/>
  <c r="G11" i="7" l="1"/>
  <c r="G46" i="7" s="1"/>
  <c r="H49" i="6"/>
  <c r="G10" i="7"/>
  <c r="Z18" i="5"/>
  <c r="AA18" i="5" s="1"/>
  <c r="L18" i="5"/>
  <c r="E18" i="5"/>
  <c r="F18" i="5"/>
  <c r="I18" i="5"/>
  <c r="K18" i="5"/>
  <c r="D18" i="5"/>
  <c r="M14" i="5"/>
  <c r="M18" i="5" l="1"/>
  <c r="H13" i="4"/>
  <c r="L13" i="4"/>
  <c r="M13" i="4"/>
  <c r="N13" i="4"/>
  <c r="O13" i="4"/>
  <c r="H14" i="4"/>
  <c r="L14" i="4"/>
  <c r="M14" i="4"/>
  <c r="N14" i="4"/>
  <c r="O14" i="4"/>
  <c r="H15" i="4"/>
  <c r="L15" i="4"/>
  <c r="M15" i="4"/>
  <c r="P15" i="4" s="1"/>
  <c r="N15" i="4"/>
  <c r="O15" i="4"/>
  <c r="H16" i="4"/>
  <c r="L16" i="4"/>
  <c r="M16" i="4"/>
  <c r="N16" i="4"/>
  <c r="O16" i="4"/>
  <c r="H17" i="4"/>
  <c r="L17" i="4"/>
  <c r="M17" i="4"/>
  <c r="P17" i="4" s="1"/>
  <c r="N17" i="4"/>
  <c r="O17" i="4"/>
  <c r="P14" i="4" l="1"/>
  <c r="P16" i="4"/>
  <c r="P13" i="4"/>
</calcChain>
</file>

<file path=xl/sharedStrings.xml><?xml version="1.0" encoding="utf-8"?>
<sst xmlns="http://schemas.openxmlformats.org/spreadsheetml/2006/main" count="804" uniqueCount="435">
  <si>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</si>
  <si>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</si>
  <si>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</si>
  <si>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</si>
  <si>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</si>
  <si>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</si>
  <si>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</si>
  <si>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</si>
  <si>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</si>
  <si>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</si>
  <si>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</si>
  <si>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</si>
  <si>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</si>
  <si>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</si>
  <si>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</si>
  <si>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</si>
  <si>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</si>
  <si>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</si>
  <si>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</si>
  <si>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</si>
  <si>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</si>
  <si>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</si>
  <si>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</si>
  <si>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</si>
  <si>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</si>
  <si>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</si>
  <si>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</si>
  <si>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</si>
  <si>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</si>
  <si>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</si>
  <si>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</si>
  <si>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</si>
  <si>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</si>
  <si>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</si>
  <si>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</si>
  <si>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</si>
  <si>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</si>
  <si>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</si>
  <si>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</si>
  <si>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</si>
  <si>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</si>
  <si>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</si>
  <si>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</si>
  <si>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</si>
  <si>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</si>
  <si>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</si>
  <si>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</si>
  <si>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</si>
  <si>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В.І. Пазуха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</si>
  <si>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</si>
  <si>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</si>
  <si>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</si>
  <si>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</si>
  <si>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</si>
  <si>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</si>
  <si>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</si>
  <si>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</si>
  <si>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</si>
  <si>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</si>
  <si>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</si>
  <si>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</si>
  <si>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</si>
  <si>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</si>
  <si>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</si>
  <si>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</si>
  <si>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</si>
  <si>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</si>
  <si>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</si>
  <si>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</si>
  <si>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</si>
  <si>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</si>
  <si>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</si>
  <si>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</si>
  <si>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</si>
  <si>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</si>
  <si>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</si>
  <si>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</si>
  <si>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</si>
  <si>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</si>
  <si>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</si>
  <si>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</si>
  <si>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</si>
  <si>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</si>
  <si>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</si>
  <si>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</si>
  <si>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</si>
  <si>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</si>
  <si>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</si>
  <si>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</si>
  <si>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</si>
  <si>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</si>
  <si>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</si>
  <si>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</si>
  <si>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</si>
  <si>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</si>
  <si>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</si>
  <si>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</si>
  <si>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</si>
  <si>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</si>
  <si>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</si>
  <si>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</si>
  <si>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</si>
  <si>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</si>
  <si>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</si>
  <si>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</si>
  <si>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</si>
  <si>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</si>
  <si>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</si>
  <si>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</si>
  <si>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</si>
  <si>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</si>
  <si>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</si>
  <si>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</si>
  <si>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</si>
  <si>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</si>
  <si>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</si>
  <si>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</si>
  <si>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</si>
  <si>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</si>
  <si>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</si>
  <si>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</si>
  <si>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</si>
  <si>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</si>
  <si>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</si>
  <si>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</si>
  <si>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</si>
  <si>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</si>
  <si>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</si>
  <si>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</si>
  <si>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</si>
  <si>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</si>
  <si>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</si>
  <si>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</si>
  <si>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</si>
  <si>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</si>
  <si>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</si>
  <si>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</si>
  <si>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</si>
  <si>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</si>
  <si>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</si>
  <si>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</si>
  <si>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Будівництво освітніх установ та закладів</t>
  </si>
  <si>
    <t>0443</t>
  </si>
  <si>
    <t>7321</t>
  </si>
  <si>
    <t>0617321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</si>
  <si>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</si>
  <si>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</si>
  <si>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</si>
  <si>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</si>
  <si>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</si>
  <si>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</si>
  <si>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</si>
  <si>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</si>
  <si>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</si>
  <si>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</si>
  <si>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</si>
  <si>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</si>
  <si>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</si>
  <si>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</si>
  <si>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</si>
  <si>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</si>
  <si>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</si>
  <si>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</si>
  <si>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</si>
  <si>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</si>
  <si>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</si>
  <si>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</si>
  <si>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</si>
  <si>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</si>
  <si>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</si>
  <si>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</si>
  <si>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</si>
  <si>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</si>
  <si>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</si>
  <si>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</si>
  <si>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</si>
  <si>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Відділ освіти,сім"ї,молоді та спорту Носівської міської ради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</si>
  <si>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</si>
  <si>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</si>
  <si>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</si>
  <si>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</si>
  <si>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</si>
  <si>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</si>
  <si>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</si>
  <si>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</si>
  <si>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</si>
  <si>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</si>
  <si>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</si>
  <si>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</si>
  <si>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</si>
  <si>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</si>
  <si>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</si>
  <si>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</si>
  <si>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</si>
  <si>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</si>
  <si>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</si>
  <si>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</si>
  <si>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</si>
  <si>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</si>
  <si>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</si>
  <si>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</si>
  <si>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</si>
  <si>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</si>
  <si>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</si>
  <si>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</si>
  <si>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</si>
  <si>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</si>
  <si>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</si>
  <si>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</si>
  <si>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</si>
  <si>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</si>
  <si>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</si>
  <si>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</si>
  <si>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</si>
  <si>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</si>
  <si>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</si>
  <si>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</si>
  <si>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</si>
  <si>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</si>
  <si>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</si>
  <si>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</si>
  <si>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</si>
  <si>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</si>
  <si>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</si>
  <si>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</si>
  <si>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</si>
  <si>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</si>
  <si>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</si>
  <si>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</si>
  <si>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</si>
  <si>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</si>
  <si>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</si>
  <si>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</si>
  <si>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</si>
  <si>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</si>
  <si>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Х</t>
  </si>
  <si>
    <t>8832</t>
  </si>
  <si>
    <t>0118832</t>
  </si>
  <si>
    <t>8831</t>
  </si>
  <si>
    <t>0118831</t>
  </si>
  <si>
    <t>разом</t>
  </si>
  <si>
    <t>спеціальний фонд</t>
  </si>
  <si>
    <t>загальний фонд</t>
  </si>
  <si>
    <t>Кредитування, усього</t>
  </si>
  <si>
    <t>Повернення кредитів</t>
  </si>
  <si>
    <t>Надання кредитів</t>
  </si>
  <si>
    <t>КРЕДИТУВАННЯ</t>
  </si>
  <si>
    <t>Додаток 4</t>
  </si>
  <si>
    <t>Носівська міська рада (виконавчий апарат)</t>
  </si>
  <si>
    <t>Носівського міського бюджету у 2019 році</t>
  </si>
  <si>
    <t>Пазуха В.І.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</si>
  <si>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</si>
  <si>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</si>
  <si>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</si>
  <si>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</si>
  <si>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</si>
  <si>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</si>
  <si>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</si>
  <si>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</si>
  <si>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</si>
  <si>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Фінансове управління в частині міжбюджетних трансфертів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</si>
  <si>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</si>
  <si>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</si>
  <si>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</si>
  <si>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</si>
  <si>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Програма висвітлення діяльності Носівської міської ради у місцевих засобах масової інформації на 2017-2020 роки</t>
  </si>
  <si>
    <t>Програма розвитку земельних відносин та охорони земель Носівської міської ради на 2018 - 2020 роки</t>
  </si>
  <si>
    <t>8831     8832</t>
  </si>
  <si>
    <t>0118831                                 0118832</t>
  </si>
  <si>
    <t>Носівська міська рада                               ( виконавчий апарат )</t>
  </si>
  <si>
    <t>Найменування місцевої (регіональної) програми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</si>
  <si>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</si>
  <si>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</si>
  <si>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</si>
  <si>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</si>
  <si>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</si>
  <si>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</si>
  <si>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</si>
  <si>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</si>
  <si>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</si>
  <si>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</si>
  <si>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</si>
  <si>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</si>
  <si>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</si>
  <si>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</si>
  <si>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</si>
  <si>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</si>
  <si>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</si>
  <si>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</si>
  <si>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</si>
  <si>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</si>
  <si>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</si>
  <si>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</si>
  <si>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</si>
  <si>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</si>
  <si>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</si>
  <si>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</si>
  <si>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</si>
  <si>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</si>
  <si>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Реконструкція приміщення для створення центру надання адміністративних послуг </t>
  </si>
  <si>
    <t>співфінансування будівництва Носівської ЗОШ I-III ст. №5</t>
  </si>
  <si>
    <t xml:space="preserve">                                              Начальник фінансового управління                         В.І.Пазуха</t>
  </si>
  <si>
    <t xml:space="preserve">Усього </t>
  </si>
  <si>
    <t>х</t>
  </si>
  <si>
    <t>Код Функціональної класифікації видатків та кредитування  бюджету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</si>
  <si>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</si>
  <si>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Дата та номер документа, яким затверджено місцеву регіональну програму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</si>
  <si>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</si>
  <si>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>Програма організації громадських робіт на території Носівської громади на 2019 рік</t>
  </si>
  <si>
    <t xml:space="preserve">Програма «Охорона культурної спадщини 
 Носівської територіальної громади
на 2019-2021 роки»
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</si>
  <si>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</si>
  <si>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</si>
  <si>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>Програму фінансування витрат на надання пільг окремим категоріям громадян за послуги зв"язку на 2019 рік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</si>
  <si>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</si>
  <si>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 xml:space="preserve">Програма надання соціальної матеріальної 
грошової допомоги мешканцям Носівської ОТГ
 на  2019-2021 роки
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</si>
  <si>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</si>
  <si>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>Програма «Охорона культурної спадщини 
 Носівської територіальної громади
на 2019-2021 роки»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</si>
  <si>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</si>
  <si>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Начальник фінансового управління                                                               В.І.Пазуха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</si>
  <si>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</si>
  <si>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</si>
  <si>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</si>
  <si>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</si>
  <si>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</si>
  <si>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Додаток   7</t>
  </si>
  <si>
    <t>`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</si>
  <si>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2019 рік
</t>
  </si>
  <si>
    <t>Програма оздоровлення та відпочинку дітей Носівської об"єднаної територіальної громади на 2017-2020 роки</t>
  </si>
  <si>
    <t>на придбання службового житла для працівників медичних закладів</t>
  </si>
  <si>
    <t>3719410/2620</t>
  </si>
  <si>
    <t>Розподіл витрат міського бюджету на реалізацію місцевих/регіональних програм у 2019 році</t>
  </si>
  <si>
    <t>Розподіл коштів бюджету розвитку міського бюджету за об’єктами у 2019 році</t>
  </si>
  <si>
    <t>Міжбюджетні трансферти міського бюджету на 2019 рік</t>
  </si>
  <si>
    <t xml:space="preserve"> м. Носiвка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</si>
  <si>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</si>
  <si>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Плата за послуги, що надаються бюджетними установами згідно з їх основною діяльністю </t>
  </si>
  <si>
    <t>На початок періоду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</si>
  <si>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</si>
  <si>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</si>
  <si>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</si>
  <si>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</si>
  <si>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</si>
  <si>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</si>
  <si>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</si>
  <si>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</si>
  <si>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</si>
  <si>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</si>
  <si>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</si>
  <si>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</si>
  <si>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</si>
  <si>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</si>
  <si>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</si>
  <si>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</si>
  <si>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</si>
  <si>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</si>
  <si>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</si>
  <si>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</si>
  <si>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</si>
  <si>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</si>
  <si>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</si>
  <si>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</si>
  <si>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</si>
  <si>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</si>
  <si>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</si>
  <si>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</si>
  <si>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</si>
  <si>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</si>
  <si>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</si>
  <si>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</si>
  <si>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</si>
  <si>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</si>
  <si>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</si>
  <si>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Доходи міського бюджету на 2019 рік</t>
  </si>
  <si>
    <t xml:space="preserve"> Фінансування міського бюджету на 2019 рік</t>
  </si>
  <si>
    <t xml:space="preserve"> Розподіл видатків міського  бюджету на 2019 рік</t>
  </si>
  <si>
    <t>на виконання районної програми повідшкодуванню наданих пільг по послугах зв"язку пільговим категоріям жителям  Носівскої громади в 2017 році за рішенням суду</t>
  </si>
  <si>
    <t>до рішення  міської ради  від  19 лютого 2019 року  "Про внесення змін до рішенняміської ради від 21 грудня 2018 року " Про міський бюджет на 2019 рік"</t>
  </si>
  <si>
    <t>Програма розроблення ( оновлення ) містобудівної документації Носівської міської ради на 2018-2020 роки</t>
  </si>
  <si>
    <t>0117330</t>
  </si>
  <si>
    <t>7330</t>
  </si>
  <si>
    <t>Будівництво1 інших об`єктів комунальної власності</t>
  </si>
  <si>
    <t>Будівництво  інших об`єктів комунальної власності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</si>
  <si>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</si>
  <si>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>Реконструкція в рамках відновлення системи вуличного освітленнявул.Робоча, Богдан Хмельницького, Петра Сагайдачного, Короленка</t>
  </si>
  <si>
    <t xml:space="preserve">Закупівля комплектів спортивного інвентаря та приладдя для КПНЗ "Дитячо-юнацька спортивна школа" Носівської міської ради </t>
  </si>
  <si>
    <t>Інша субвенція з Носівського району  на позашкільну освіту</t>
  </si>
  <si>
    <t>Інша субвенція з Носівського району  на забезпечення діяльності інших освітніх закладів  (охорона об"єктів спільного користування)</t>
  </si>
  <si>
    <t>Рішення 47 сесії Носівської міської ради від 14.12.2018 р. №23/47/VII</t>
  </si>
  <si>
    <t>Надання довгострокових кредитів індивідуальним забудовникам житла на селі / Повернення довгострокових кредитів, наданих індивідуальним забудовникам житла на селі</t>
  </si>
  <si>
    <t>Рішення 33 сесії Носівської міської ради від 16.02.2018 р. №6/33/VII</t>
  </si>
  <si>
    <t>0113113</t>
  </si>
  <si>
    <t>3113</t>
  </si>
  <si>
    <t>1041</t>
  </si>
  <si>
    <t>Рішення 45 сесії Носівської міської ради від 08.11.2018 р. № 2/45/VII, зі змінами від 14.12.2018 р. №28/47/VII</t>
  </si>
  <si>
    <t>Рішення 49 сесії Носівської міської ради від 18.01.2019 р. № 2/49/VII</t>
  </si>
  <si>
    <t>Рішення 48 сесії Носівської міської ради від 21.12.2018 р. № 3/48/VII</t>
  </si>
  <si>
    <t>Рішення 33 сесії Носівської міської ради від 16.02.2018 р. № 6/33/VII</t>
  </si>
  <si>
    <t>Рішення 47 сесії Носівської міської ради від 14.12.2018 р. № 23/47/VII</t>
  </si>
  <si>
    <t>Рішення 35 сесії Носівської міської ради від 12.04.2018 р. № 1/35/VII</t>
  </si>
  <si>
    <t>Рішення 47 сесії Носівської міської ради від 14.12.2018 р. № 24/47/VII</t>
  </si>
  <si>
    <t>Рішення 47 сесії Носівської міської ради від 14.12.2018 р. № 20/47/VII</t>
  </si>
  <si>
    <t xml:space="preserve">Програма відзначення державних та професійних свят, ювілейних дат, представницьких та інших заходів Носівської міської ради на 2019 рік. </t>
  </si>
  <si>
    <t>Рішення 22 сесії Носівської міської ради від 19.05.2017 р. № 16/22/VII</t>
  </si>
  <si>
    <t>Рішення 47 сесії Носівської міської ради від 14.12.2018 р. № 15/47/VII</t>
  </si>
  <si>
    <t>Рішення 29 сесії Носівської міської ради від 16.11.2017 р. № 5/29/VII</t>
  </si>
  <si>
    <t>Рішення 47 сесії Носівської міської ради від 14.12.2018 р. № 14/47/VII</t>
  </si>
  <si>
    <t>Рішення 47 сесії Носівської міської ради від 14.12.2018 р. № 11/47/VII</t>
  </si>
  <si>
    <t>Рішення 47 сесії Носівської міської ради від 14.12.2018 р. № 09/47/VII</t>
  </si>
  <si>
    <t>Рішення 47 сесії Носівської міської ради від 14.12.2018 р. № 10/47/VII</t>
  </si>
  <si>
    <t xml:space="preserve">до рішення  міської ради від 19 лютого 2019 року "Про внесення змін до рішення міської ради від 21 грудня 2018 року " Про міський бюджет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</si>
  <si>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додаток  5
до рішення  міської ради від 19 лютого 2019 року "Про внесення змін до рішення міської ради від 21 грудня 2018 року " Про міський бюджет на 2019 рік"                                       </t>
  </si>
  <si>
    <t>на придбання медичного обладнання для КНП Носівський районний ПМСД</t>
  </si>
  <si>
    <t>Рішення 45 сесії Носівської міської ради від  08.11.2018 р. № 1/45/VII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</si>
  <si>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</si>
  <si>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</si>
  <si>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до рішення  міської ради  від  19 лютого 2019 року  "Про внесення змін до рішення міської ради від 21 грудня 2018 року " Про міський бюджет на 2019 рік"</t>
  </si>
  <si>
    <t>до рішення міської ради від 19 лютого 2019 року "Про  внесення змін до рішення міської ради від 21 грудня 2018 року " Про  міський бюджет на 2019 рік"</t>
  </si>
  <si>
    <t>Рішення 3 сесії Носівської міської ради від 09.02.2017 р. № 4/3/VIII, зі змінами від 17.08.2018 р. №19/41/VII</t>
  </si>
  <si>
    <t>до рішення  міської ради  від  19  лютого 2019 року  "Про внесення змін до рішення міської ради від 21 грудня 2018 року " Про міський бюджет на 2019 рік"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</si>
  <si>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</si>
  <si>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</si>
  <si>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</si>
  <si>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</si>
  <si>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</si>
  <si>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</si>
  <si>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</si>
  <si>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</si>
  <si>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</si>
  <si>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>Будівництво дитячого майданчика по вул. Спаській 
м. Носівка Носівського району Чернігівської області</t>
  </si>
  <si>
    <t>Будівництво дитячого майданчика по вул. Покровській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</si>
  <si>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</si>
  <si>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</si>
  <si>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Придбання архітектурно-паркової композиції із сонячними панелями для м.Носівка Носівського району Чернігівської області</t>
  </si>
  <si>
    <t>Будівництво спортивного майданчика по вул. Центральна, 25 м. Носівка Носівський район Чернігівська область</t>
  </si>
  <si>
    <t>Будівництво спортивного майданчика по вул. Привітна, 1 а, м. Носівка Носівського району Чернігівської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</si>
</sst>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6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b/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 Cyr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i/>
      <sz val="8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7" fillId="0" borderId="0"/>
    <xf numFmtId="0" fontId="8" fillId="0" borderId="0"/>
    <xf numFmtId="0" fontId="14" fillId="0" borderId="0"/>
    <xf numFmtId="0" fontId="17" fillId="0" borderId="0"/>
    <xf numFmtId="0" fontId="27" fillId="0" borderId="0">
      <alignment vertical="top"/>
    </xf>
    <xf numFmtId="0" fontId="34" fillId="0" borderId="0"/>
    <xf numFmtId="0" fontId="34" fillId="0" borderId="0"/>
    <xf numFmtId="0" fontId="6" fillId="0" borderId="0"/>
    <xf numFmtId="0" fontId="14" fillId="0" borderId="0"/>
    <xf numFmtId="0" fontId="7" fillId="0" borderId="0"/>
    <xf numFmtId="0" fontId="6" fillId="0" borderId="0"/>
    <xf numFmtId="0" fontId="2" fillId="0" borderId="0"/>
    <xf numFmtId="0" fontId="1" fillId="0" borderId="0"/>
  </cellStyleXfs>
  <cellXfs count="440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vertical="center" wrapText="1"/>
    </xf>
    <xf numFmtId="0" fontId="8" fillId="0" borderId="0" xfId="1" applyFont="1"/>
    <xf numFmtId="0" fontId="8" fillId="0" borderId="0" xfId="1" applyFont="1" applyAlignment="1"/>
    <xf numFmtId="164" fontId="8" fillId="0" borderId="0" xfId="1" applyNumberFormat="1" applyFont="1"/>
    <xf numFmtId="3" fontId="8" fillId="0" borderId="0" xfId="1" applyNumberFormat="1" applyFont="1"/>
    <xf numFmtId="3" fontId="9" fillId="0" borderId="0" xfId="1" applyNumberFormat="1" applyFont="1"/>
    <xf numFmtId="3" fontId="10" fillId="0" borderId="0" xfId="1" applyNumberFormat="1" applyFont="1"/>
    <xf numFmtId="0" fontId="11" fillId="0" borderId="0" xfId="1" applyFont="1"/>
    <xf numFmtId="164" fontId="11" fillId="0" borderId="0" xfId="1" applyNumberFormat="1" applyFont="1"/>
    <xf numFmtId="164" fontId="12" fillId="0" borderId="0" xfId="1" applyNumberFormat="1" applyFont="1" applyAlignment="1">
      <alignment horizontal="center" vertical="center"/>
    </xf>
    <xf numFmtId="164" fontId="13" fillId="0" borderId="0" xfId="1" applyNumberFormat="1" applyFont="1"/>
    <xf numFmtId="0" fontId="11" fillId="0" borderId="0" xfId="1" applyFont="1" applyAlignment="1"/>
    <xf numFmtId="0" fontId="13" fillId="0" borderId="0" xfId="1" applyFont="1" applyAlignment="1">
      <alignment vertical="center"/>
    </xf>
    <xf numFmtId="164" fontId="13" fillId="0" borderId="0" xfId="1" applyNumberFormat="1" applyFont="1" applyAlignment="1">
      <alignment vertical="center"/>
    </xf>
    <xf numFmtId="4" fontId="12" fillId="0" borderId="0" xfId="1" applyNumberFormat="1" applyFont="1" applyBorder="1" applyAlignment="1">
      <alignment horizontal="right" vertical="center" shrinkToFit="1"/>
    </xf>
    <xf numFmtId="4" fontId="13" fillId="0" borderId="0" xfId="1" applyNumberFormat="1" applyFont="1" applyFill="1" applyBorder="1" applyAlignment="1">
      <alignment horizontal="right" vertical="center" shrinkToFit="1"/>
    </xf>
    <xf numFmtId="0" fontId="9" fillId="0" borderId="0" xfId="1" applyNumberFormat="1" applyFont="1" applyFill="1" applyBorder="1" applyAlignment="1">
      <alignment horizontal="right" vertical="center" shrinkToFit="1"/>
    </xf>
    <xf numFmtId="4" fontId="9" fillId="0" borderId="0" xfId="1" applyNumberFormat="1" applyFont="1" applyFill="1" applyBorder="1" applyAlignment="1">
      <alignment horizontal="right" vertical="center" shrinkToFit="1"/>
    </xf>
    <xf numFmtId="0" fontId="12" fillId="0" borderId="0" xfId="4" applyFont="1" applyBorder="1" applyAlignment="1">
      <alignment vertical="center" wrapText="1"/>
    </xf>
    <xf numFmtId="0" fontId="18" fillId="0" borderId="0" xfId="4" applyFont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right" vertical="center" wrapText="1"/>
    </xf>
    <xf numFmtId="4" fontId="13" fillId="0" borderId="1" xfId="1" applyNumberFormat="1" applyFont="1" applyBorder="1" applyAlignment="1">
      <alignment horizontal="right" vertical="center"/>
    </xf>
    <xf numFmtId="1" fontId="19" fillId="0" borderId="1" xfId="1" applyNumberFormat="1" applyFont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20" fillId="0" borderId="0" xfId="1" applyFont="1"/>
    <xf numFmtId="0" fontId="11" fillId="0" borderId="0" xfId="1" applyFont="1" applyAlignment="1">
      <alignment wrapText="1"/>
    </xf>
    <xf numFmtId="0" fontId="8" fillId="0" borderId="0" xfId="1" applyFont="1" applyAlignment="1">
      <alignment horizontal="right"/>
    </xf>
    <xf numFmtId="0" fontId="8" fillId="0" borderId="0" xfId="1" applyFont="1" applyAlignment="1">
      <alignment horizontal="left"/>
    </xf>
    <xf numFmtId="0" fontId="22" fillId="0" borderId="0" xfId="1" applyFont="1"/>
    <xf numFmtId="0" fontId="9" fillId="0" borderId="0" xfId="1" applyFont="1" applyAlignment="1">
      <alignment horizontal="center" vertical="top" wrapText="1"/>
    </xf>
    <xf numFmtId="0" fontId="9" fillId="0" borderId="0" xfId="2" applyNumberFormat="1" applyFont="1" applyFill="1" applyAlignment="1" applyProtection="1">
      <alignment horizontal="right" vertical="center" wrapText="1"/>
    </xf>
    <xf numFmtId="0" fontId="9" fillId="0" borderId="0" xfId="2" applyNumberFormat="1" applyFont="1" applyFill="1" applyAlignment="1" applyProtection="1">
      <alignment horizontal="left" vertical="center" wrapText="1"/>
    </xf>
    <xf numFmtId="0" fontId="16" fillId="0" borderId="0" xfId="1" applyFont="1" applyAlignment="1">
      <alignment horizontal="left" vertical="center" wrapText="1"/>
    </xf>
    <xf numFmtId="0" fontId="8" fillId="0" borderId="0" xfId="2" applyFont="1" applyFill="1"/>
    <xf numFmtId="0" fontId="8" fillId="0" borderId="0" xfId="2" applyNumberFormat="1" applyFont="1" applyFill="1" applyAlignment="1" applyProtection="1"/>
    <xf numFmtId="0" fontId="19" fillId="3" borderId="0" xfId="2" applyNumberFormat="1" applyFont="1" applyFill="1" applyBorder="1" applyAlignment="1" applyProtection="1">
      <alignment horizontal="left" vertical="center" wrapText="1"/>
    </xf>
    <xf numFmtId="0" fontId="19" fillId="0" borderId="0" xfId="2" applyNumberFormat="1" applyFont="1" applyFill="1" applyBorder="1" applyAlignment="1" applyProtection="1">
      <alignment horizontal="left" vertical="center" wrapText="1"/>
    </xf>
    <xf numFmtId="0" fontId="23" fillId="0" borderId="0" xfId="2" applyFont="1" applyAlignment="1">
      <alignment horizontal="left" vertical="center" wrapText="1"/>
    </xf>
    <xf numFmtId="0" fontId="19" fillId="0" borderId="0" xfId="2" applyFont="1" applyFill="1"/>
    <xf numFmtId="0" fontId="24" fillId="0" borderId="0" xfId="2" applyNumberFormat="1" applyFont="1" applyFill="1" applyBorder="1" applyAlignment="1" applyProtection="1">
      <alignment vertical="center" wrapText="1"/>
    </xf>
    <xf numFmtId="0" fontId="24" fillId="0" borderId="0" xfId="2" applyFont="1" applyFill="1"/>
    <xf numFmtId="0" fontId="16" fillId="0" borderId="0" xfId="2" applyNumberFormat="1" applyFont="1" applyFill="1" applyBorder="1" applyAlignment="1" applyProtection="1">
      <alignment vertical="center" wrapText="1"/>
    </xf>
    <xf numFmtId="0" fontId="9" fillId="0" borderId="0" xfId="2" applyNumberFormat="1" applyFont="1" applyFill="1" applyAlignment="1" applyProtection="1"/>
    <xf numFmtId="0" fontId="24" fillId="0" borderId="0" xfId="2" applyNumberFormat="1" applyFont="1" applyFill="1" applyAlignment="1" applyProtection="1"/>
    <xf numFmtId="0" fontId="8" fillId="0" borderId="0" xfId="2" applyNumberFormat="1" applyFont="1" applyFill="1" applyBorder="1" applyAlignment="1" applyProtection="1"/>
    <xf numFmtId="165" fontId="25" fillId="0" borderId="0" xfId="2" applyNumberFormat="1" applyFont="1" applyBorder="1" applyAlignment="1">
      <alignment vertical="justify"/>
    </xf>
    <xf numFmtId="0" fontId="21" fillId="0" borderId="0" xfId="2" applyFont="1" applyFill="1"/>
    <xf numFmtId="0" fontId="20" fillId="0" borderId="0" xfId="2" applyFont="1" applyFill="1"/>
    <xf numFmtId="0" fontId="9" fillId="0" borderId="0" xfId="2" applyFont="1" applyFill="1"/>
    <xf numFmtId="0" fontId="23" fillId="0" borderId="0" xfId="2" applyFont="1" applyFill="1"/>
    <xf numFmtId="0" fontId="11" fillId="0" borderId="0" xfId="2" applyFont="1" applyFill="1"/>
    <xf numFmtId="0" fontId="11" fillId="0" borderId="0" xfId="2" applyFont="1" applyFill="1" applyAlignment="1">
      <alignment vertical="center"/>
    </xf>
    <xf numFmtId="3" fontId="40" fillId="0" borderId="1" xfId="5" applyNumberFormat="1" applyFont="1" applyBorder="1" applyAlignment="1">
      <alignment horizontal="center" vertical="center"/>
    </xf>
    <xf numFmtId="0" fontId="41" fillId="0" borderId="1" xfId="2" applyFont="1" applyBorder="1" applyAlignment="1">
      <alignment horizontal="center" vertical="center" wrapText="1"/>
    </xf>
    <xf numFmtId="49" fontId="41" fillId="0" borderId="1" xfId="2" applyNumberFormat="1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 wrapText="1"/>
    </xf>
    <xf numFmtId="0" fontId="9" fillId="0" borderId="7" xfId="2" applyNumberFormat="1" applyFont="1" applyFill="1" applyBorder="1" applyAlignment="1" applyProtection="1">
      <alignment horizontal="right" vertical="center"/>
    </xf>
    <xf numFmtId="0" fontId="8" fillId="0" borderId="0" xfId="2" applyFont="1" applyFill="1" applyBorder="1" applyAlignment="1">
      <alignment horizontal="center"/>
    </xf>
    <xf numFmtId="0" fontId="21" fillId="0" borderId="0" xfId="2" applyNumberFormat="1" applyFont="1" applyFill="1" applyBorder="1" applyAlignment="1" applyProtection="1">
      <alignment horizontal="center" vertical="top"/>
    </xf>
    <xf numFmtId="0" fontId="8" fillId="0" borderId="7" xfId="2" applyFont="1" applyFill="1" applyBorder="1" applyAlignment="1">
      <alignment horizontal="center"/>
    </xf>
    <xf numFmtId="0" fontId="21" fillId="0" borderId="7" xfId="2" applyNumberFormat="1" applyFont="1" applyFill="1" applyBorder="1" applyAlignment="1" applyProtection="1">
      <alignment horizontal="center"/>
    </xf>
    <xf numFmtId="0" fontId="8" fillId="0" borderId="0" xfId="2" applyNumberFormat="1" applyFont="1" applyFill="1" applyAlignment="1" applyProtection="1">
      <alignment horizontal="center" vertical="center"/>
    </xf>
    <xf numFmtId="0" fontId="9" fillId="0" borderId="0" xfId="2" applyNumberFormat="1" applyFont="1" applyFill="1" applyAlignment="1" applyProtection="1">
      <alignment horizontal="left" vertical="top"/>
    </xf>
    <xf numFmtId="0" fontId="8" fillId="0" borderId="0" xfId="10" applyNumberFormat="1" applyFont="1" applyFill="1" applyBorder="1" applyAlignment="1" applyProtection="1">
      <alignment vertical="top"/>
    </xf>
    <xf numFmtId="0" fontId="8" fillId="0" borderId="0" xfId="10" applyNumberFormat="1" applyFont="1" applyFill="1" applyBorder="1" applyAlignment="1" applyProtection="1">
      <alignment horizontal="center" vertical="top"/>
    </xf>
    <xf numFmtId="0" fontId="9" fillId="0" borderId="0" xfId="10" applyNumberFormat="1" applyFont="1" applyFill="1" applyBorder="1" applyAlignment="1" applyProtection="1">
      <alignment vertical="top"/>
    </xf>
    <xf numFmtId="0" fontId="9" fillId="0" borderId="0" xfId="10" applyNumberFormat="1" applyFont="1" applyFill="1" applyBorder="1" applyAlignment="1" applyProtection="1">
      <alignment vertical="top" wrapText="1"/>
    </xf>
    <xf numFmtId="0" fontId="9" fillId="0" borderId="0" xfId="10" applyFont="1" applyAlignment="1">
      <alignment horizontal="center"/>
    </xf>
    <xf numFmtId="0" fontId="43" fillId="0" borderId="0" xfId="10" applyNumberFormat="1" applyFont="1" applyFill="1" applyBorder="1" applyAlignment="1" applyProtection="1">
      <alignment vertical="top"/>
    </xf>
    <xf numFmtId="164" fontId="43" fillId="0" borderId="0" xfId="10" applyNumberFormat="1" applyFont="1"/>
    <xf numFmtId="0" fontId="24" fillId="0" borderId="0" xfId="10" applyNumberFormat="1" applyFont="1" applyFill="1" applyBorder="1" applyAlignment="1" applyProtection="1">
      <alignment vertical="center"/>
    </xf>
    <xf numFmtId="0" fontId="24" fillId="0" borderId="0" xfId="10" applyNumberFormat="1" applyFont="1" applyFill="1" applyBorder="1" applyAlignment="1" applyProtection="1">
      <alignment vertical="top"/>
    </xf>
    <xf numFmtId="0" fontId="24" fillId="0" borderId="0" xfId="10" applyNumberFormat="1" applyFont="1" applyFill="1" applyBorder="1" applyAlignment="1" applyProtection="1">
      <alignment vertical="top" wrapText="1"/>
    </xf>
    <xf numFmtId="0" fontId="24" fillId="0" borderId="0" xfId="10" applyFont="1" applyAlignment="1">
      <alignment horizontal="center" vertical="center"/>
    </xf>
    <xf numFmtId="0" fontId="24" fillId="0" borderId="0" xfId="10" applyFont="1" applyAlignment="1">
      <alignment horizontal="left" vertical="center"/>
    </xf>
    <xf numFmtId="0" fontId="8" fillId="0" borderId="1" xfId="10" applyNumberFormat="1" applyFont="1" applyFill="1" applyBorder="1" applyAlignment="1" applyProtection="1">
      <alignment vertical="top"/>
    </xf>
    <xf numFmtId="0" fontId="8" fillId="0" borderId="1" xfId="10" applyNumberFormat="1" applyFont="1" applyFill="1" applyBorder="1" applyAlignment="1" applyProtection="1">
      <alignment horizontal="center" vertical="top"/>
    </xf>
    <xf numFmtId="0" fontId="23" fillId="0" borderId="0" xfId="10" applyNumberFormat="1" applyFont="1" applyFill="1" applyBorder="1" applyAlignment="1" applyProtection="1">
      <alignment vertical="top"/>
    </xf>
    <xf numFmtId="0" fontId="21" fillId="2" borderId="1" xfId="10" applyNumberFormat="1" applyFont="1" applyFill="1" applyBorder="1" applyAlignment="1" applyProtection="1">
      <alignment horizontal="center" vertical="center"/>
    </xf>
    <xf numFmtId="0" fontId="9" fillId="0" borderId="1" xfId="10" applyNumberFormat="1" applyFont="1" applyFill="1" applyBorder="1" applyAlignment="1" applyProtection="1">
      <alignment horizontal="center" vertical="center"/>
    </xf>
    <xf numFmtId="0" fontId="9" fillId="0" borderId="1" xfId="10" applyNumberFormat="1" applyFont="1" applyFill="1" applyBorder="1" applyAlignment="1" applyProtection="1">
      <alignment horizontal="center" vertical="center" wrapText="1"/>
    </xf>
    <xf numFmtId="0" fontId="16" fillId="2" borderId="1" xfId="10" applyNumberFormat="1" applyFont="1" applyFill="1" applyBorder="1" applyAlignment="1" applyProtection="1">
      <alignment horizontal="center" vertical="center"/>
    </xf>
    <xf numFmtId="0" fontId="45" fillId="0" borderId="0" xfId="10" applyNumberFormat="1" applyFont="1" applyFill="1" applyBorder="1" applyAlignment="1" applyProtection="1">
      <alignment vertical="top"/>
    </xf>
    <xf numFmtId="0" fontId="30" fillId="4" borderId="1" xfId="10" applyNumberFormat="1" applyFont="1" applyFill="1" applyBorder="1" applyAlignment="1" applyProtection="1">
      <alignment horizontal="center" vertical="center"/>
    </xf>
    <xf numFmtId="0" fontId="30" fillId="4" borderId="1" xfId="10" applyFont="1" applyFill="1" applyBorder="1" applyAlignment="1">
      <alignment vertical="center" wrapText="1"/>
    </xf>
    <xf numFmtId="0" fontId="11" fillId="0" borderId="0" xfId="10" applyNumberFormat="1" applyFont="1" applyFill="1" applyBorder="1" applyAlignment="1" applyProtection="1">
      <alignment vertical="top"/>
    </xf>
    <xf numFmtId="0" fontId="37" fillId="0" borderId="1" xfId="10" applyNumberFormat="1" applyFont="1" applyFill="1" applyBorder="1" applyAlignment="1" applyProtection="1">
      <alignment horizontal="center"/>
    </xf>
    <xf numFmtId="0" fontId="37" fillId="0" borderId="1" xfId="10" applyNumberFormat="1" applyFont="1" applyFill="1" applyBorder="1" applyAlignment="1" applyProtection="1">
      <alignment horizontal="center" vertical="top"/>
    </xf>
    <xf numFmtId="0" fontId="37" fillId="0" borderId="1" xfId="10" applyNumberFormat="1" applyFont="1" applyFill="1" applyBorder="1" applyAlignment="1" applyProtection="1">
      <alignment horizontal="center" wrapText="1"/>
    </xf>
    <xf numFmtId="0" fontId="37" fillId="0" borderId="1" xfId="10" applyNumberFormat="1" applyFont="1" applyFill="1" applyBorder="1" applyAlignment="1" applyProtection="1">
      <alignment horizontal="center" vertical="center" wrapText="1"/>
    </xf>
    <xf numFmtId="49" fontId="41" fillId="0" borderId="1" xfId="10" applyNumberFormat="1" applyFont="1" applyFill="1" applyBorder="1" applyAlignment="1" applyProtection="1">
      <alignment horizontal="center" vertical="center" wrapText="1"/>
    </xf>
    <xf numFmtId="0" fontId="19" fillId="0" borderId="0" xfId="10" applyNumberFormat="1" applyFont="1" applyFill="1" applyBorder="1" applyAlignment="1" applyProtection="1">
      <alignment vertical="top"/>
    </xf>
    <xf numFmtId="0" fontId="46" fillId="0" borderId="0" xfId="10" applyNumberFormat="1" applyFont="1" applyFill="1" applyBorder="1" applyAlignment="1" applyProtection="1">
      <alignment vertical="top"/>
    </xf>
    <xf numFmtId="0" fontId="8" fillId="0" borderId="0" xfId="10" applyNumberFormat="1" applyFont="1" applyFill="1" applyBorder="1" applyAlignment="1" applyProtection="1">
      <alignment vertical="center"/>
    </xf>
    <xf numFmtId="4" fontId="12" fillId="4" borderId="1" xfId="1" applyNumberFormat="1" applyFont="1" applyFill="1" applyBorder="1" applyAlignment="1">
      <alignment horizontal="right" vertical="center" shrinkToFit="1"/>
    </xf>
    <xf numFmtId="0" fontId="12" fillId="4" borderId="1" xfId="4" applyFont="1" applyFill="1" applyBorder="1" applyAlignment="1">
      <alignment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4" fillId="0" borderId="5" xfId="3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4" applyFont="1" applyBorder="1" applyAlignment="1">
      <alignment horizontal="left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1" xfId="1" applyNumberFormat="1" applyFont="1" applyFill="1" applyBorder="1" applyAlignment="1">
      <alignment horizontal="right" vertical="center" wrapText="1"/>
    </xf>
    <xf numFmtId="0" fontId="51" fillId="0" borderId="1" xfId="1" applyFont="1" applyFill="1" applyBorder="1" applyAlignment="1">
      <alignment horizontal="center" vertical="center" wrapText="1"/>
    </xf>
    <xf numFmtId="3" fontId="20" fillId="4" borderId="1" xfId="1" applyNumberFormat="1" applyFont="1" applyFill="1" applyBorder="1" applyAlignment="1">
      <alignment horizontal="right" vertical="center" shrinkToFit="1"/>
    </xf>
    <xf numFmtId="0" fontId="49" fillId="0" borderId="5" xfId="1" applyFont="1" applyFill="1" applyBorder="1" applyAlignment="1">
      <alignment horizontal="center" vertical="center" wrapText="1"/>
    </xf>
    <xf numFmtId="3" fontId="20" fillId="0" borderId="1" xfId="1" applyNumberFormat="1" applyFont="1" applyFill="1" applyBorder="1" applyAlignment="1">
      <alignment horizontal="right" vertical="center" wrapText="1"/>
    </xf>
    <xf numFmtId="4" fontId="8" fillId="0" borderId="1" xfId="1" applyNumberFormat="1" applyFont="1" applyBorder="1" applyAlignment="1">
      <alignment horizontal="right" vertical="center"/>
    </xf>
    <xf numFmtId="0" fontId="53" fillId="0" borderId="1" xfId="1" applyFont="1" applyFill="1" applyBorder="1" applyAlignment="1">
      <alignment horizontal="center" vertical="center" wrapText="1"/>
    </xf>
    <xf numFmtId="0" fontId="49" fillId="0" borderId="5" xfId="2" applyFont="1" applyBorder="1" applyAlignment="1">
      <alignment horizontal="center" vertical="center" wrapText="1"/>
    </xf>
    <xf numFmtId="0" fontId="52" fillId="0" borderId="5" xfId="2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9" fillId="0" borderId="1" xfId="2" applyNumberFormat="1" applyFont="1" applyFill="1" applyBorder="1" applyAlignment="1" applyProtection="1">
      <alignment horizontal="center" vertical="center" wrapText="1"/>
    </xf>
    <xf numFmtId="49" fontId="16" fillId="4" borderId="1" xfId="2" applyNumberFormat="1" applyFont="1" applyFill="1" applyBorder="1" applyAlignment="1">
      <alignment horizontal="center" vertical="center" wrapText="1"/>
    </xf>
    <xf numFmtId="165" fontId="31" fillId="4" borderId="1" xfId="5" applyNumberFormat="1" applyFont="1" applyFill="1" applyBorder="1" applyAlignment="1">
      <alignment horizontal="center" vertical="center"/>
    </xf>
    <xf numFmtId="49" fontId="9" fillId="4" borderId="1" xfId="6" quotePrefix="1" applyNumberFormat="1" applyFont="1" applyFill="1" applyBorder="1" applyAlignment="1">
      <alignment horizontal="center" vertical="center" wrapText="1"/>
    </xf>
    <xf numFmtId="49" fontId="9" fillId="4" borderId="1" xfId="6" applyNumberFormat="1" applyFont="1" applyFill="1" applyBorder="1" applyAlignment="1">
      <alignment horizontal="center" vertical="center" wrapText="1"/>
    </xf>
    <xf numFmtId="0" fontId="38" fillId="4" borderId="5" xfId="2" applyFont="1" applyFill="1" applyBorder="1" applyAlignment="1">
      <alignment wrapText="1"/>
    </xf>
    <xf numFmtId="165" fontId="29" fillId="4" borderId="1" xfId="5" applyNumberFormat="1" applyFont="1" applyFill="1" applyBorder="1" applyAlignment="1">
      <alignment vertical="center"/>
    </xf>
    <xf numFmtId="165" fontId="28" fillId="4" borderId="1" xfId="5" applyNumberFormat="1" applyFont="1" applyFill="1" applyBorder="1">
      <alignment vertical="top"/>
    </xf>
    <xf numFmtId="165" fontId="29" fillId="4" borderId="1" xfId="5" applyNumberFormat="1" applyFont="1" applyFill="1" applyBorder="1" applyAlignment="1">
      <alignment vertical="center" wrapText="1"/>
    </xf>
    <xf numFmtId="2" fontId="9" fillId="4" borderId="1" xfId="2" quotePrefix="1" applyNumberFormat="1" applyFont="1" applyFill="1" applyBorder="1" applyAlignment="1">
      <alignment vertical="center" wrapText="1"/>
    </xf>
    <xf numFmtId="0" fontId="9" fillId="4" borderId="1" xfId="2" applyFont="1" applyFill="1" applyBorder="1" applyAlignment="1">
      <alignment vertical="center" wrapText="1"/>
    </xf>
    <xf numFmtId="49" fontId="9" fillId="4" borderId="1" xfId="2" applyNumberFormat="1" applyFont="1" applyFill="1" applyBorder="1" applyAlignment="1">
      <alignment horizontal="center" vertical="center" wrapText="1"/>
    </xf>
    <xf numFmtId="165" fontId="29" fillId="4" borderId="1" xfId="5" applyNumberFormat="1" applyFont="1" applyFill="1" applyBorder="1">
      <alignment vertical="top"/>
    </xf>
    <xf numFmtId="49" fontId="35" fillId="4" borderId="1" xfId="6" quotePrefix="1" applyNumberFormat="1" applyFont="1" applyFill="1" applyBorder="1" applyAlignment="1">
      <alignment horizontal="center" vertical="center" wrapText="1"/>
    </xf>
    <xf numFmtId="49" fontId="35" fillId="4" borderId="1" xfId="6" applyNumberFormat="1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165" fontId="29" fillId="4" borderId="1" xfId="5" applyNumberFormat="1" applyFont="1" applyFill="1" applyBorder="1" applyAlignment="1">
      <alignment horizontal="right" vertical="center"/>
    </xf>
    <xf numFmtId="0" fontId="16" fillId="4" borderId="1" xfId="2" applyFont="1" applyFill="1" applyBorder="1" applyAlignment="1">
      <alignment horizontal="center" vertical="center" wrapText="1"/>
    </xf>
    <xf numFmtId="2" fontId="30" fillId="4" borderId="1" xfId="2" quotePrefix="1" applyNumberFormat="1" applyFont="1" applyFill="1" applyBorder="1" applyAlignment="1">
      <alignment vertical="center" wrapText="1"/>
    </xf>
    <xf numFmtId="2" fontId="32" fillId="4" borderId="1" xfId="2" quotePrefix="1" applyNumberFormat="1" applyFont="1" applyFill="1" applyBorder="1" applyAlignment="1">
      <alignment vertical="center" wrapText="1"/>
    </xf>
    <xf numFmtId="165" fontId="29" fillId="4" borderId="1" xfId="5" applyNumberFormat="1" applyFont="1" applyFill="1" applyBorder="1" applyAlignment="1">
      <alignment horizontal="left" vertical="center"/>
    </xf>
    <xf numFmtId="165" fontId="31" fillId="4" borderId="1" xfId="5" applyNumberFormat="1" applyFont="1" applyFill="1" applyBorder="1" applyAlignment="1">
      <alignment horizontal="right" vertical="center"/>
    </xf>
    <xf numFmtId="165" fontId="31" fillId="4" borderId="1" xfId="5" applyNumberFormat="1" applyFont="1" applyFill="1" applyBorder="1" applyAlignment="1">
      <alignment horizontal="left" vertical="center"/>
    </xf>
    <xf numFmtId="0" fontId="33" fillId="4" borderId="1" xfId="2" quotePrefix="1" applyFont="1" applyFill="1" applyBorder="1" applyAlignment="1">
      <alignment horizontal="center" vertical="center" wrapText="1"/>
    </xf>
    <xf numFmtId="0" fontId="33" fillId="4" borderId="1" xfId="2" applyFont="1" applyFill="1" applyBorder="1" applyAlignment="1">
      <alignment horizontal="center" vertical="center" wrapText="1"/>
    </xf>
    <xf numFmtId="2" fontId="33" fillId="4" borderId="1" xfId="2" applyNumberFormat="1" applyFont="1" applyFill="1" applyBorder="1" applyAlignment="1">
      <alignment horizontal="center" vertical="center" wrapText="1"/>
    </xf>
    <xf numFmtId="0" fontId="15" fillId="4" borderId="1" xfId="2" quotePrefix="1" applyFont="1" applyFill="1" applyBorder="1" applyAlignment="1">
      <alignment horizontal="center" vertical="center" wrapText="1"/>
    </xf>
    <xf numFmtId="2" fontId="15" fillId="4" borderId="1" xfId="2" quotePrefix="1" applyNumberFormat="1" applyFont="1" applyFill="1" applyBorder="1" applyAlignment="1">
      <alignment horizontal="center" vertical="center" wrapText="1"/>
    </xf>
    <xf numFmtId="49" fontId="15" fillId="4" borderId="1" xfId="2" quotePrefix="1" applyNumberFormat="1" applyFont="1" applyFill="1" applyBorder="1" applyAlignment="1">
      <alignment horizontal="center" vertical="center" wrapText="1"/>
    </xf>
    <xf numFmtId="49" fontId="9" fillId="4" borderId="5" xfId="6" quotePrefix="1" applyNumberFormat="1" applyFont="1" applyFill="1" applyBorder="1" applyAlignment="1">
      <alignment horizontal="center" vertical="center" wrapText="1"/>
    </xf>
    <xf numFmtId="49" fontId="9" fillId="4" borderId="5" xfId="6" applyNumberFormat="1" applyFont="1" applyFill="1" applyBorder="1" applyAlignment="1">
      <alignment horizontal="center" vertical="center" wrapText="1"/>
    </xf>
    <xf numFmtId="165" fontId="29" fillId="4" borderId="5" xfId="5" applyNumberFormat="1" applyFont="1" applyFill="1" applyBorder="1" applyAlignment="1">
      <alignment vertical="center"/>
    </xf>
    <xf numFmtId="165" fontId="28" fillId="4" borderId="5" xfId="5" applyNumberFormat="1" applyFont="1" applyFill="1" applyBorder="1">
      <alignment vertical="top"/>
    </xf>
    <xf numFmtId="0" fontId="55" fillId="0" borderId="1" xfId="0" quotePrefix="1" applyFont="1" applyBorder="1" applyAlignment="1">
      <alignment horizontal="center" vertical="center" wrapText="1"/>
    </xf>
    <xf numFmtId="2" fontId="55" fillId="0" borderId="1" xfId="0" quotePrefix="1" applyNumberFormat="1" applyFont="1" applyBorder="1" applyAlignment="1">
      <alignment horizontal="center" vertical="center" wrapText="1"/>
    </xf>
    <xf numFmtId="3" fontId="29" fillId="4" borderId="1" xfId="5" applyNumberFormat="1" applyFont="1" applyFill="1" applyBorder="1" applyAlignment="1">
      <alignment vertical="center"/>
    </xf>
    <xf numFmtId="3" fontId="29" fillId="4" borderId="5" xfId="5" applyNumberFormat="1" applyFont="1" applyFill="1" applyBorder="1" applyAlignment="1">
      <alignment vertical="center"/>
    </xf>
    <xf numFmtId="3" fontId="29" fillId="4" borderId="1" xfId="5" applyNumberFormat="1" applyFont="1" applyFill="1" applyBorder="1" applyAlignment="1">
      <alignment horizontal="center" vertical="center"/>
    </xf>
    <xf numFmtId="3" fontId="29" fillId="4" borderId="1" xfId="5" applyNumberFormat="1" applyFont="1" applyFill="1" applyBorder="1" applyAlignment="1">
      <alignment horizontal="right" vertical="center"/>
    </xf>
    <xf numFmtId="0" fontId="46" fillId="0" borderId="0" xfId="2" applyNumberFormat="1" applyFont="1" applyFill="1" applyBorder="1" applyAlignment="1" applyProtection="1">
      <alignment vertical="center" wrapText="1"/>
    </xf>
    <xf numFmtId="0" fontId="21" fillId="4" borderId="1" xfId="2" applyFont="1" applyFill="1" applyBorder="1" applyAlignment="1">
      <alignment horizontal="center" vertical="center" wrapText="1"/>
    </xf>
    <xf numFmtId="165" fontId="25" fillId="4" borderId="1" xfId="2" applyNumberFormat="1" applyFont="1" applyFill="1" applyBorder="1" applyAlignment="1">
      <alignment horizontal="center" vertical="center"/>
    </xf>
    <xf numFmtId="165" fontId="31" fillId="4" borderId="1" xfId="2" applyNumberFormat="1" applyFont="1" applyFill="1" applyBorder="1" applyAlignment="1">
      <alignment horizontal="center" vertical="center"/>
    </xf>
    <xf numFmtId="3" fontId="26" fillId="4" borderId="1" xfId="2" applyNumberFormat="1" applyFont="1" applyFill="1" applyBorder="1" applyAlignment="1">
      <alignment horizontal="right" vertical="center"/>
    </xf>
    <xf numFmtId="49" fontId="44" fillId="4" borderId="1" xfId="6" quotePrefix="1" applyNumberFormat="1" applyFont="1" applyFill="1" applyBorder="1" applyAlignment="1">
      <alignment horizontal="center" vertical="center" wrapText="1"/>
    </xf>
    <xf numFmtId="49" fontId="44" fillId="4" borderId="1" xfId="6" applyNumberFormat="1" applyFont="1" applyFill="1" applyBorder="1" applyAlignment="1">
      <alignment horizontal="center" vertical="center" wrapText="1"/>
    </xf>
    <xf numFmtId="2" fontId="9" fillId="4" borderId="1" xfId="6" quotePrefix="1" applyNumberFormat="1" applyFont="1" applyFill="1" applyBorder="1" applyAlignment="1">
      <alignment vertical="center" wrapText="1"/>
    </xf>
    <xf numFmtId="0" fontId="11" fillId="4" borderId="1" xfId="2" applyFont="1" applyFill="1" applyBorder="1" applyAlignment="1">
      <alignment wrapText="1"/>
    </xf>
    <xf numFmtId="0" fontId="9" fillId="4" borderId="1" xfId="10" applyNumberFormat="1" applyFont="1" applyFill="1" applyBorder="1" applyAlignment="1" applyProtection="1">
      <alignment horizontal="center" vertical="center"/>
    </xf>
    <xf numFmtId="49" fontId="16" fillId="4" borderId="1" xfId="10" applyNumberFormat="1" applyFont="1" applyFill="1" applyBorder="1" applyAlignment="1" applyProtection="1">
      <alignment horizontal="center" vertical="center" wrapText="1"/>
    </xf>
    <xf numFmtId="0" fontId="9" fillId="4" borderId="1" xfId="10" applyNumberFormat="1" applyFont="1" applyFill="1" applyBorder="1" applyAlignment="1" applyProtection="1">
      <alignment horizontal="left" vertical="center" wrapText="1"/>
    </xf>
    <xf numFmtId="0" fontId="11" fillId="4" borderId="1" xfId="10" applyNumberFormat="1" applyFont="1" applyFill="1" applyBorder="1" applyAlignment="1" applyProtection="1">
      <alignment vertical="top" wrapText="1"/>
    </xf>
    <xf numFmtId="0" fontId="9" fillId="4" borderId="1" xfId="10" applyNumberFormat="1" applyFont="1" applyFill="1" applyBorder="1" applyAlignment="1" applyProtection="1">
      <alignment horizontal="center" vertical="center" wrapText="1"/>
    </xf>
    <xf numFmtId="49" fontId="16" fillId="4" borderId="1" xfId="10" quotePrefix="1" applyNumberFormat="1" applyFont="1" applyFill="1" applyBorder="1" applyAlignment="1">
      <alignment horizontal="center" vertical="center"/>
    </xf>
    <xf numFmtId="49" fontId="20" fillId="4" borderId="1" xfId="10" applyNumberFormat="1" applyFont="1" applyFill="1" applyBorder="1" applyAlignment="1">
      <alignment horizontal="center" vertical="center"/>
    </xf>
    <xf numFmtId="2" fontId="9" fillId="4" borderId="1" xfId="6" applyNumberFormat="1" applyFont="1" applyFill="1" applyBorder="1" applyAlignment="1">
      <alignment vertical="center" wrapText="1"/>
    </xf>
    <xf numFmtId="0" fontId="11" fillId="4" borderId="1" xfId="2" applyFont="1" applyFill="1" applyBorder="1" applyAlignment="1">
      <alignment horizontal="left" vertical="top" wrapText="1"/>
    </xf>
    <xf numFmtId="0" fontId="11" fillId="4" borderId="1" xfId="9" applyFont="1" applyFill="1" applyBorder="1" applyAlignment="1">
      <alignment horizontal="left" vertical="center" wrapText="1"/>
    </xf>
    <xf numFmtId="49" fontId="16" fillId="4" borderId="1" xfId="6" quotePrefix="1" applyNumberFormat="1" applyFont="1" applyFill="1" applyBorder="1" applyAlignment="1">
      <alignment horizontal="center" vertical="center" wrapText="1"/>
    </xf>
    <xf numFmtId="0" fontId="11" fillId="4" borderId="1" xfId="9" applyFont="1" applyFill="1" applyBorder="1" applyAlignment="1">
      <alignment vertical="center" wrapText="1"/>
    </xf>
    <xf numFmtId="0" fontId="16" fillId="4" borderId="1" xfId="2" quotePrefix="1" applyFont="1" applyFill="1" applyBorder="1" applyAlignment="1">
      <alignment horizontal="center" vertical="center" wrapText="1"/>
    </xf>
    <xf numFmtId="2" fontId="16" fillId="4" borderId="1" xfId="2" quotePrefix="1" applyNumberFormat="1" applyFont="1" applyFill="1" applyBorder="1" applyAlignment="1">
      <alignment horizontal="center" vertical="center" wrapText="1"/>
    </xf>
    <xf numFmtId="0" fontId="11" fillId="4" borderId="1" xfId="10" applyNumberFormat="1" applyFont="1" applyFill="1" applyBorder="1" applyAlignment="1" applyProtection="1">
      <alignment horizontal="center" vertical="center"/>
    </xf>
    <xf numFmtId="0" fontId="8" fillId="4" borderId="1" xfId="10" applyNumberFormat="1" applyFont="1" applyFill="1" applyBorder="1" applyAlignment="1" applyProtection="1">
      <alignment horizontal="center" vertical="center"/>
    </xf>
    <xf numFmtId="0" fontId="15" fillId="0" borderId="1" xfId="0" quotePrefix="1" applyFont="1" applyBorder="1" applyAlignment="1">
      <alignment horizontal="center" vertical="center" wrapText="1"/>
    </xf>
    <xf numFmtId="2" fontId="15" fillId="0" borderId="1" xfId="0" quotePrefix="1" applyNumberFormat="1" applyFont="1" applyBorder="1" applyAlignment="1">
      <alignment horizontal="center" vertical="center" wrapText="1"/>
    </xf>
    <xf numFmtId="0" fontId="21" fillId="2" borderId="1" xfId="10" applyFont="1" applyFill="1" applyBorder="1" applyAlignment="1">
      <alignment horizontal="left" vertical="center" wrapText="1"/>
    </xf>
    <xf numFmtId="0" fontId="23" fillId="2" borderId="1" xfId="10" applyNumberFormat="1" applyFont="1" applyFill="1" applyBorder="1" applyAlignment="1" applyProtection="1">
      <alignment vertical="top"/>
    </xf>
    <xf numFmtId="0" fontId="9" fillId="2" borderId="1" xfId="10" applyNumberFormat="1" applyFont="1" applyFill="1" applyBorder="1" applyAlignment="1" applyProtection="1">
      <alignment horizontal="center" vertical="center"/>
    </xf>
    <xf numFmtId="0" fontId="9" fillId="2" borderId="1" xfId="10" applyNumberFormat="1" applyFont="1" applyFill="1" applyBorder="1" applyAlignment="1" applyProtection="1">
      <alignment horizontal="center" vertical="center" wrapText="1"/>
    </xf>
    <xf numFmtId="0" fontId="16" fillId="2" borderId="1" xfId="10" applyNumberFormat="1" applyFont="1" applyFill="1" applyBorder="1" applyAlignment="1" applyProtection="1">
      <alignment horizontal="center" vertical="center" wrapText="1"/>
    </xf>
    <xf numFmtId="0" fontId="33" fillId="2" borderId="1" xfId="0" quotePrefix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2" fontId="33" fillId="2" borderId="1" xfId="0" applyNumberFormat="1" applyFont="1" applyFill="1" applyBorder="1" applyAlignment="1">
      <alignment horizontal="center" vertical="center" wrapText="1"/>
    </xf>
    <xf numFmtId="2" fontId="33" fillId="2" borderId="1" xfId="0" quotePrefix="1" applyNumberFormat="1" applyFont="1" applyFill="1" applyBorder="1" applyAlignment="1">
      <alignment vertical="center" wrapText="1"/>
    </xf>
    <xf numFmtId="0" fontId="23" fillId="2" borderId="1" xfId="10" applyNumberFormat="1" applyFont="1" applyFill="1" applyBorder="1" applyAlignment="1" applyProtection="1">
      <alignment vertical="top" wrapText="1"/>
    </xf>
    <xf numFmtId="49" fontId="21" fillId="2" borderId="1" xfId="6" quotePrefix="1" applyNumberFormat="1" applyFont="1" applyFill="1" applyBorder="1" applyAlignment="1">
      <alignment horizontal="center" vertical="center" wrapText="1"/>
    </xf>
    <xf numFmtId="49" fontId="23" fillId="2" borderId="1" xfId="6" applyNumberFormat="1" applyFont="1" applyFill="1" applyBorder="1" applyAlignment="1">
      <alignment horizontal="center" vertical="center" wrapText="1"/>
    </xf>
    <xf numFmtId="49" fontId="23" fillId="2" borderId="1" xfId="6" quotePrefix="1" applyNumberFormat="1" applyFont="1" applyFill="1" applyBorder="1" applyAlignment="1">
      <alignment horizontal="center" vertical="center" wrapText="1"/>
    </xf>
    <xf numFmtId="2" fontId="21" fillId="2" borderId="1" xfId="6" quotePrefix="1" applyNumberFormat="1" applyFont="1" applyFill="1" applyBorder="1" applyAlignment="1">
      <alignment vertical="center" wrapText="1"/>
    </xf>
    <xf numFmtId="0" fontId="56" fillId="2" borderId="1" xfId="10" applyNumberFormat="1" applyFont="1" applyFill="1" applyBorder="1" applyAlignment="1" applyProtection="1">
      <alignment horizontal="center" vertical="center"/>
    </xf>
    <xf numFmtId="49" fontId="21" fillId="2" borderId="1" xfId="10" applyNumberFormat="1" applyFont="1" applyFill="1" applyBorder="1" applyAlignment="1" applyProtection="1">
      <alignment horizontal="center" vertical="center"/>
    </xf>
    <xf numFmtId="0" fontId="23" fillId="2" borderId="1" xfId="10" applyNumberFormat="1" applyFont="1" applyFill="1" applyBorder="1" applyAlignment="1" applyProtection="1">
      <alignment horizontal="center" vertical="center" wrapText="1"/>
    </xf>
    <xf numFmtId="1" fontId="16" fillId="4" borderId="1" xfId="10" applyNumberFormat="1" applyFont="1" applyFill="1" applyBorder="1" applyAlignment="1" applyProtection="1">
      <alignment horizontal="center" vertical="center" wrapText="1"/>
    </xf>
    <xf numFmtId="1" fontId="16" fillId="4" borderId="1" xfId="10" applyNumberFormat="1" applyFont="1" applyFill="1" applyBorder="1" applyAlignment="1" applyProtection="1">
      <alignment horizontal="center" vertical="center"/>
    </xf>
    <xf numFmtId="49" fontId="16" fillId="4" borderId="1" xfId="10" applyNumberFormat="1" applyFont="1" applyFill="1" applyBorder="1" applyAlignment="1" applyProtection="1">
      <alignment horizontal="center" vertical="center"/>
    </xf>
    <xf numFmtId="49" fontId="32" fillId="4" borderId="1" xfId="10" applyNumberFormat="1" applyFont="1" applyFill="1" applyBorder="1" applyAlignment="1" applyProtection="1">
      <alignment horizontal="center" vertical="center"/>
    </xf>
    <xf numFmtId="0" fontId="32" fillId="4" borderId="1" xfId="10" applyNumberFormat="1" applyFont="1" applyFill="1" applyBorder="1" applyAlignment="1" applyProtection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left" vertical="top" wrapText="1"/>
    </xf>
    <xf numFmtId="0" fontId="16" fillId="2" borderId="1" xfId="2" applyFont="1" applyFill="1" applyBorder="1" applyAlignment="1">
      <alignment horizontal="center" vertical="center" wrapText="1"/>
    </xf>
    <xf numFmtId="0" fontId="11" fillId="2" borderId="1" xfId="10" applyNumberFormat="1" applyFont="1" applyFill="1" applyBorder="1" applyAlignment="1" applyProtection="1">
      <alignment vertical="top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vertical="center" wrapText="1"/>
    </xf>
    <xf numFmtId="0" fontId="49" fillId="0" borderId="0" xfId="1" applyFont="1" applyAlignment="1">
      <alignment wrapText="1"/>
    </xf>
    <xf numFmtId="3" fontId="8" fillId="0" borderId="1" xfId="1" applyNumberFormat="1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textRotation="90" wrapText="1"/>
    </xf>
    <xf numFmtId="0" fontId="13" fillId="0" borderId="0" xfId="1" applyFont="1" applyAlignment="1">
      <alignment horizontal="center"/>
    </xf>
    <xf numFmtId="0" fontId="57" fillId="0" borderId="1" xfId="0" quotePrefix="1" applyFont="1" applyBorder="1" applyAlignment="1">
      <alignment horizontal="center" vertical="center" wrapText="1"/>
    </xf>
    <xf numFmtId="2" fontId="57" fillId="0" borderId="1" xfId="0" quotePrefix="1" applyNumberFormat="1" applyFont="1" applyBorder="1" applyAlignment="1">
      <alignment horizontal="center" vertical="center" wrapText="1"/>
    </xf>
    <xf numFmtId="2" fontId="30" fillId="0" borderId="1" xfId="0" quotePrefix="1" applyNumberFormat="1" applyFont="1" applyBorder="1" applyAlignment="1">
      <alignment vertical="center" wrapText="1"/>
    </xf>
    <xf numFmtId="0" fontId="8" fillId="0" borderId="0" xfId="10" applyNumberFormat="1" applyFont="1" applyFill="1" applyBorder="1" applyAlignment="1" applyProtection="1">
      <alignment horizontal="left"/>
    </xf>
    <xf numFmtId="0" fontId="9" fillId="0" borderId="0" xfId="2" applyNumberFormat="1" applyFont="1" applyFill="1" applyAlignment="1" applyProtection="1">
      <alignment horizontal="left"/>
    </xf>
    <xf numFmtId="0" fontId="11" fillId="4" borderId="1" xfId="10" applyNumberFormat="1" applyFont="1" applyFill="1" applyBorder="1" applyAlignment="1" applyProtection="1">
      <alignment vertical="center" wrapText="1"/>
    </xf>
    <xf numFmtId="0" fontId="11" fillId="4" borderId="1" xfId="10" applyNumberFormat="1" applyFont="1" applyFill="1" applyBorder="1" applyAlignment="1" applyProtection="1">
      <alignment wrapText="1"/>
    </xf>
    <xf numFmtId="0" fontId="2" fillId="0" borderId="0" xfId="12"/>
    <xf numFmtId="0" fontId="2" fillId="0" borderId="0" xfId="12" applyAlignment="1">
      <alignment horizontal="right"/>
    </xf>
    <xf numFmtId="0" fontId="2" fillId="0" borderId="1" xfId="12" applyBorder="1" applyAlignment="1">
      <alignment horizontal="center" vertical="center" wrapText="1"/>
    </xf>
    <xf numFmtId="0" fontId="58" fillId="0" borderId="1" xfId="12" applyFont="1" applyBorder="1" applyAlignment="1">
      <alignment vertical="center"/>
    </xf>
    <xf numFmtId="0" fontId="58" fillId="0" borderId="1" xfId="12" applyFont="1" applyBorder="1" applyAlignment="1">
      <alignment vertical="center" wrapText="1"/>
    </xf>
    <xf numFmtId="2" fontId="58" fillId="0" borderId="1" xfId="12" applyNumberFormat="1" applyFont="1" applyBorder="1" applyAlignment="1">
      <alignment vertical="center"/>
    </xf>
    <xf numFmtId="0" fontId="2" fillId="0" borderId="1" xfId="12" applyBorder="1" applyAlignment="1">
      <alignment vertical="center"/>
    </xf>
    <xf numFmtId="0" fontId="2" fillId="0" borderId="1" xfId="12" applyBorder="1" applyAlignment="1">
      <alignment vertical="center" wrapText="1"/>
    </xf>
    <xf numFmtId="2" fontId="2" fillId="0" borderId="1" xfId="12" applyNumberFormat="1" applyBorder="1" applyAlignment="1">
      <alignment vertical="center"/>
    </xf>
    <xf numFmtId="0" fontId="58" fillId="0" borderId="0" xfId="12" applyFont="1" applyAlignment="1">
      <alignment horizontal="left"/>
    </xf>
    <xf numFmtId="0" fontId="9" fillId="0" borderId="0" xfId="2" applyNumberFormat="1" applyFont="1" applyFill="1" applyAlignment="1" applyProtection="1">
      <alignment horizontal="left" vertical="center" wrapText="1"/>
    </xf>
    <xf numFmtId="0" fontId="55" fillId="0" borderId="0" xfId="3" applyFont="1" applyAlignment="1">
      <alignment vertical="center" wrapText="1"/>
    </xf>
    <xf numFmtId="0" fontId="1" fillId="0" borderId="0" xfId="13"/>
    <xf numFmtId="0" fontId="1" fillId="0" borderId="0" xfId="13" applyAlignment="1">
      <alignment horizontal="right"/>
    </xf>
    <xf numFmtId="0" fontId="1" fillId="0" borderId="1" xfId="13" applyBorder="1" applyAlignment="1">
      <alignment horizontal="center" vertical="center" wrapText="1"/>
    </xf>
    <xf numFmtId="0" fontId="58" fillId="0" borderId="0" xfId="13" applyFont="1" applyAlignment="1">
      <alignment horizontal="left"/>
    </xf>
    <xf numFmtId="0" fontId="55" fillId="0" borderId="1" xfId="13" quotePrefix="1" applyFont="1" applyBorder="1" applyAlignment="1">
      <alignment horizontal="center" vertical="center" wrapText="1"/>
    </xf>
    <xf numFmtId="2" fontId="55" fillId="0" borderId="1" xfId="13" quotePrefix="1" applyNumberFormat="1" applyFont="1" applyBorder="1" applyAlignment="1">
      <alignment horizontal="center" vertical="center" wrapText="1"/>
    </xf>
    <xf numFmtId="2" fontId="30" fillId="0" borderId="1" xfId="13" quotePrefix="1" applyNumberFormat="1" applyFont="1" applyBorder="1" applyAlignment="1">
      <alignment vertical="center" wrapText="1"/>
    </xf>
    <xf numFmtId="0" fontId="30" fillId="0" borderId="1" xfId="13" quotePrefix="1" applyFont="1" applyBorder="1" applyAlignment="1">
      <alignment horizontal="center" vertical="center" wrapText="1"/>
    </xf>
    <xf numFmtId="2" fontId="30" fillId="0" borderId="1" xfId="13" quotePrefix="1" applyNumberFormat="1" applyFont="1" applyBorder="1" applyAlignment="1">
      <alignment horizontal="center" vertical="center" wrapText="1"/>
    </xf>
    <xf numFmtId="0" fontId="13" fillId="0" borderId="1" xfId="2" applyFont="1" applyFill="1" applyBorder="1" applyAlignment="1">
      <alignment horizontal="left" vertical="center" wrapText="1"/>
    </xf>
    <xf numFmtId="165" fontId="29" fillId="0" borderId="1" xfId="5" applyNumberFormat="1" applyFont="1" applyBorder="1" applyAlignment="1">
      <alignment vertical="top" wrapText="1"/>
    </xf>
    <xf numFmtId="0" fontId="30" fillId="0" borderId="0" xfId="0" applyFont="1" applyAlignment="1">
      <alignment wrapText="1"/>
    </xf>
    <xf numFmtId="165" fontId="29" fillId="0" borderId="1" xfId="5" applyNumberFormat="1" applyFont="1" applyBorder="1" applyAlignment="1">
      <alignment vertical="center" wrapText="1"/>
    </xf>
    <xf numFmtId="0" fontId="49" fillId="0" borderId="1" xfId="1" applyFont="1" applyBorder="1" applyAlignment="1">
      <alignment wrapText="1"/>
    </xf>
    <xf numFmtId="0" fontId="16" fillId="4" borderId="1" xfId="10" applyNumberFormat="1" applyFont="1" applyFill="1" applyBorder="1" applyAlignment="1" applyProtection="1">
      <alignment horizontal="center" vertical="center" wrapText="1"/>
    </xf>
    <xf numFmtId="0" fontId="9" fillId="5" borderId="1" xfId="10" applyNumberFormat="1" applyFont="1" applyFill="1" applyBorder="1" applyAlignment="1" applyProtection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8" fillId="4" borderId="1" xfId="2" applyFont="1" applyFill="1" applyBorder="1" applyAlignment="1">
      <alignment horizontal="center" vertical="center" wrapText="1"/>
    </xf>
    <xf numFmtId="2" fontId="30" fillId="0" borderId="1" xfId="12" quotePrefix="1" applyNumberFormat="1" applyFont="1" applyBorder="1" applyAlignment="1">
      <alignment vertical="center" wrapText="1"/>
    </xf>
    <xf numFmtId="49" fontId="16" fillId="4" borderId="1" xfId="10" applyNumberFormat="1" applyFont="1" applyFill="1" applyBorder="1" applyAlignment="1">
      <alignment horizontal="center" vertical="center"/>
    </xf>
    <xf numFmtId="0" fontId="8" fillId="4" borderId="1" xfId="10" applyNumberFormat="1" applyFont="1" applyFill="1" applyBorder="1" applyAlignment="1" applyProtection="1">
      <alignment horizontal="center" vertical="center" wrapText="1"/>
    </xf>
    <xf numFmtId="0" fontId="61" fillId="4" borderId="1" xfId="10" applyNumberFormat="1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20" fillId="2" borderId="1" xfId="10" applyNumberFormat="1" applyFont="1" applyFill="1" applyBorder="1" applyAlignment="1" applyProtection="1">
      <alignment horizontal="center" vertical="center" wrapText="1"/>
    </xf>
    <xf numFmtId="0" fontId="8" fillId="2" borderId="1" xfId="10" applyNumberFormat="1" applyFont="1" applyFill="1" applyBorder="1" applyAlignment="1" applyProtection="1">
      <alignment horizontal="center" vertical="center" wrapText="1"/>
    </xf>
    <xf numFmtId="49" fontId="16" fillId="2" borderId="1" xfId="2" applyNumberFormat="1" applyFont="1" applyFill="1" applyBorder="1" applyAlignment="1">
      <alignment horizontal="center" vertical="center" wrapText="1"/>
    </xf>
    <xf numFmtId="49" fontId="36" fillId="2" borderId="1" xfId="2" applyNumberFormat="1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justify" vertical="center" wrapText="1"/>
    </xf>
    <xf numFmtId="165" fontId="25" fillId="2" borderId="1" xfId="5" applyNumberFormat="1" applyFont="1" applyFill="1" applyBorder="1">
      <alignment vertical="top"/>
    </xf>
    <xf numFmtId="165" fontId="31" fillId="2" borderId="1" xfId="5" applyNumberFormat="1" applyFont="1" applyFill="1" applyBorder="1" applyAlignment="1">
      <alignment horizontal="center" vertical="center"/>
    </xf>
    <xf numFmtId="3" fontId="31" fillId="2" borderId="1" xfId="5" applyNumberFormat="1" applyFont="1" applyFill="1" applyBorder="1" applyAlignment="1">
      <alignment horizontal="right" vertical="center"/>
    </xf>
    <xf numFmtId="165" fontId="39" fillId="2" borderId="1" xfId="5" applyNumberFormat="1" applyFont="1" applyFill="1" applyBorder="1">
      <alignment vertical="top"/>
    </xf>
    <xf numFmtId="3" fontId="31" fillId="2" borderId="1" xfId="5" applyNumberFormat="1" applyFont="1" applyFill="1" applyBorder="1" applyAlignment="1">
      <alignment vertical="center"/>
    </xf>
    <xf numFmtId="2" fontId="16" fillId="2" borderId="1" xfId="2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>
      <alignment vertical="top"/>
    </xf>
    <xf numFmtId="165" fontId="31" fillId="2" borderId="1" xfId="5" applyNumberFormat="1" applyFont="1" applyFill="1" applyBorder="1" applyAlignment="1">
      <alignment vertical="center"/>
    </xf>
    <xf numFmtId="2" fontId="32" fillId="2" borderId="1" xfId="2" quotePrefix="1" applyNumberFormat="1" applyFont="1" applyFill="1" applyBorder="1" applyAlignment="1">
      <alignment vertical="center" wrapText="1"/>
    </xf>
    <xf numFmtId="165" fontId="29" fillId="2" borderId="1" xfId="5" applyNumberFormat="1" applyFont="1" applyFill="1" applyBorder="1" applyAlignment="1">
      <alignment vertical="center" wrapText="1"/>
    </xf>
    <xf numFmtId="0" fontId="9" fillId="2" borderId="1" xfId="2" quotePrefix="1" applyFont="1" applyFill="1" applyBorder="1" applyAlignment="1">
      <alignment horizontal="center" vertical="center" wrapText="1"/>
    </xf>
    <xf numFmtId="2" fontId="9" fillId="2" borderId="1" xfId="2" quotePrefix="1" applyNumberFormat="1" applyFont="1" applyFill="1" applyBorder="1" applyAlignment="1">
      <alignment horizontal="center" vertical="center" wrapText="1"/>
    </xf>
    <xf numFmtId="165" fontId="29" fillId="2" borderId="1" xfId="5" applyNumberFormat="1" applyFont="1" applyFill="1" applyBorder="1" applyAlignment="1">
      <alignment vertical="center"/>
    </xf>
    <xf numFmtId="0" fontId="36" fillId="2" borderId="1" xfId="2" applyFont="1" applyFill="1" applyBorder="1" applyAlignment="1">
      <alignment horizontal="center" vertical="center" wrapText="1"/>
    </xf>
    <xf numFmtId="2" fontId="16" fillId="2" borderId="1" xfId="7" quotePrefix="1" applyNumberFormat="1" applyFont="1" applyFill="1" applyBorder="1" applyAlignment="1">
      <alignment vertical="center" wrapText="1"/>
    </xf>
    <xf numFmtId="165" fontId="29" fillId="2" borderId="1" xfId="5" applyNumberFormat="1" applyFont="1" applyFill="1" applyBorder="1" applyAlignment="1">
      <alignment horizontal="left" vertical="center"/>
    </xf>
    <xf numFmtId="165" fontId="31" fillId="2" borderId="1" xfId="5" applyNumberFormat="1" applyFont="1" applyFill="1" applyBorder="1" applyAlignment="1">
      <alignment horizontal="right" vertical="center"/>
    </xf>
    <xf numFmtId="165" fontId="31" fillId="2" borderId="1" xfId="5" applyNumberFormat="1" applyFont="1" applyFill="1" applyBorder="1" applyAlignment="1">
      <alignment horizontal="left" vertical="center"/>
    </xf>
    <xf numFmtId="165" fontId="29" fillId="2" borderId="1" xfId="5" applyNumberFormat="1" applyFont="1" applyFill="1" applyBorder="1" applyAlignment="1">
      <alignment horizontal="right" vertical="center"/>
    </xf>
    <xf numFmtId="0" fontId="8" fillId="0" borderId="0" xfId="1" applyFont="1" applyAlignment="1">
      <alignment horizontal="left" vertical="center" wrapText="1"/>
    </xf>
    <xf numFmtId="0" fontId="32" fillId="0" borderId="0" xfId="3" applyNumberFormat="1" applyFont="1" applyAlignment="1">
      <alignment horizontal="left" vertical="center" shrinkToFit="1"/>
    </xf>
    <xf numFmtId="0" fontId="54" fillId="0" borderId="0" xfId="2" applyFont="1" applyAlignment="1">
      <alignment horizontal="left" vertical="center" wrapText="1"/>
    </xf>
    <xf numFmtId="0" fontId="62" fillId="0" borderId="0" xfId="13" applyFont="1"/>
    <xf numFmtId="0" fontId="1" fillId="2" borderId="1" xfId="13" applyFill="1" applyBorder="1" applyAlignment="1">
      <alignment horizontal="center" vertical="center" wrapText="1"/>
    </xf>
    <xf numFmtId="0" fontId="62" fillId="0" borderId="0" xfId="12" applyFont="1"/>
    <xf numFmtId="0" fontId="61" fillId="0" borderId="0" xfId="13" applyFont="1"/>
    <xf numFmtId="0" fontId="2" fillId="2" borderId="1" xfId="12" applyFill="1" applyBorder="1" applyAlignment="1">
      <alignment horizontal="center" vertical="center" wrapText="1"/>
    </xf>
    <xf numFmtId="2" fontId="58" fillId="2" borderId="1" xfId="12" applyNumberFormat="1" applyFont="1" applyFill="1" applyBorder="1" applyAlignment="1">
      <alignment vertical="center"/>
    </xf>
    <xf numFmtId="2" fontId="2" fillId="2" borderId="1" xfId="12" applyNumberFormat="1" applyFill="1" applyBorder="1" applyAlignment="1">
      <alignment vertical="center"/>
    </xf>
    <xf numFmtId="0" fontId="58" fillId="2" borderId="1" xfId="12" applyFont="1" applyFill="1" applyBorder="1" applyAlignment="1">
      <alignment horizontal="center" vertical="center"/>
    </xf>
    <xf numFmtId="0" fontId="58" fillId="2" borderId="1" xfId="12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2" fontId="3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64" fillId="2" borderId="1" xfId="0" applyFont="1" applyFill="1" applyBorder="1" applyAlignment="1">
      <alignment horizontal="center" vertical="center" wrapText="1"/>
    </xf>
    <xf numFmtId="2" fontId="64" fillId="2" borderId="1" xfId="0" applyNumberFormat="1" applyFont="1" applyFill="1" applyBorder="1" applyAlignment="1">
      <alignment horizontal="center" vertical="center" wrapText="1"/>
    </xf>
    <xf numFmtId="2" fontId="64" fillId="2" borderId="1" xfId="0" quotePrefix="1" applyNumberFormat="1" applyFont="1" applyFill="1" applyBorder="1" applyAlignment="1">
      <alignment vertical="center" wrapText="1"/>
    </xf>
    <xf numFmtId="2" fontId="64" fillId="2" borderId="1" xfId="0" applyNumberFormat="1" applyFont="1" applyFill="1" applyBorder="1" applyAlignment="1">
      <alignment vertical="center" wrapText="1"/>
    </xf>
    <xf numFmtId="0" fontId="61" fillId="0" borderId="1" xfId="0" quotePrefix="1" applyFont="1" applyBorder="1" applyAlignment="1">
      <alignment horizontal="center" vertical="center" wrapText="1"/>
    </xf>
    <xf numFmtId="2" fontId="61" fillId="0" borderId="1" xfId="0" quotePrefix="1" applyNumberFormat="1" applyFont="1" applyBorder="1" applyAlignment="1">
      <alignment horizontal="center" vertical="center" wrapText="1"/>
    </xf>
    <xf numFmtId="2" fontId="61" fillId="0" borderId="1" xfId="0" quotePrefix="1" applyNumberFormat="1" applyFont="1" applyBorder="1" applyAlignment="1">
      <alignment vertical="center" wrapText="1"/>
    </xf>
    <xf numFmtId="2" fontId="61" fillId="2" borderId="1" xfId="0" applyNumberFormat="1" applyFont="1" applyFill="1" applyBorder="1" applyAlignment="1">
      <alignment vertical="center" wrapText="1"/>
    </xf>
    <xf numFmtId="2" fontId="61" fillId="0" borderId="1" xfId="0" applyNumberFormat="1" applyFont="1" applyBorder="1" applyAlignment="1">
      <alignment vertical="center" wrapText="1"/>
    </xf>
    <xf numFmtId="0" fontId="64" fillId="2" borderId="1" xfId="0" quotePrefix="1" applyFont="1" applyFill="1" applyBorder="1" applyAlignment="1">
      <alignment horizontal="center" vertical="center" wrapText="1"/>
    </xf>
    <xf numFmtId="165" fontId="65" fillId="0" borderId="1" xfId="5" applyNumberFormat="1" applyFont="1" applyBorder="1" applyAlignment="1">
      <alignment vertical="top" wrapText="1"/>
    </xf>
    <xf numFmtId="0" fontId="62" fillId="0" borderId="1" xfId="13" quotePrefix="1" applyFont="1" applyBorder="1" applyAlignment="1">
      <alignment horizontal="center" vertical="center" wrapText="1"/>
    </xf>
    <xf numFmtId="49" fontId="62" fillId="0" borderId="1" xfId="13" quotePrefix="1" applyNumberFormat="1" applyFont="1" applyBorder="1" applyAlignment="1">
      <alignment horizontal="center" vertical="center" wrapText="1"/>
    </xf>
    <xf numFmtId="165" fontId="65" fillId="4" borderId="1" xfId="5" applyNumberFormat="1" applyFont="1" applyFill="1" applyBorder="1" applyAlignment="1">
      <alignment vertical="top" wrapText="1"/>
    </xf>
    <xf numFmtId="0" fontId="61" fillId="0" borderId="0" xfId="13" applyFont="1" applyAlignment="1">
      <alignment wrapText="1"/>
    </xf>
    <xf numFmtId="0" fontId="61" fillId="0" borderId="0" xfId="0" applyFont="1" applyAlignment="1">
      <alignment wrapText="1"/>
    </xf>
    <xf numFmtId="0" fontId="59" fillId="0" borderId="0" xfId="13" applyFont="1" applyAlignment="1">
      <alignment horizontal="center" wrapText="1"/>
    </xf>
    <xf numFmtId="0" fontId="60" fillId="0" borderId="0" xfId="13" applyFont="1" applyAlignment="1">
      <alignment horizontal="center"/>
    </xf>
    <xf numFmtId="0" fontId="1" fillId="0" borderId="1" xfId="13" applyBorder="1" applyAlignment="1">
      <alignment horizontal="center" vertical="center" wrapText="1"/>
    </xf>
    <xf numFmtId="0" fontId="1" fillId="2" borderId="1" xfId="13" applyFill="1" applyBorder="1" applyAlignment="1">
      <alignment horizontal="center" vertical="center" wrapText="1"/>
    </xf>
    <xf numFmtId="0" fontId="4" fillId="0" borderId="1" xfId="13" applyFont="1" applyBorder="1" applyAlignment="1">
      <alignment horizontal="center" vertical="center" wrapText="1"/>
    </xf>
    <xf numFmtId="0" fontId="61" fillId="0" borderId="0" xfId="12" applyFont="1" applyAlignment="1">
      <alignment wrapText="1"/>
    </xf>
    <xf numFmtId="0" fontId="58" fillId="0" borderId="4" xfId="12" applyFont="1" applyBorder="1" applyAlignment="1">
      <alignment horizontal="center" vertical="center"/>
    </xf>
    <xf numFmtId="0" fontId="2" fillId="0" borderId="3" xfId="12" applyBorder="1" applyAlignment="1"/>
    <xf numFmtId="0" fontId="2" fillId="0" borderId="2" xfId="12" applyBorder="1" applyAlignment="1"/>
    <xf numFmtId="0" fontId="59" fillId="0" borderId="0" xfId="12" applyFont="1" applyAlignment="1">
      <alignment horizontal="center" wrapText="1"/>
    </xf>
    <xf numFmtId="0" fontId="60" fillId="0" borderId="0" xfId="12" applyFont="1" applyAlignment="1">
      <alignment horizontal="center"/>
    </xf>
    <xf numFmtId="0" fontId="2" fillId="0" borderId="1" xfId="12" applyBorder="1" applyAlignment="1">
      <alignment horizontal="center" vertical="center" wrapText="1"/>
    </xf>
    <xf numFmtId="0" fontId="2" fillId="2" borderId="1" xfId="12" applyFill="1" applyBorder="1" applyAlignment="1">
      <alignment horizontal="center" vertical="center" wrapText="1"/>
    </xf>
    <xf numFmtId="0" fontId="58" fillId="0" borderId="0" xfId="13" applyFont="1" applyAlignment="1">
      <alignment horizontal="center"/>
    </xf>
    <xf numFmtId="0" fontId="1" fillId="0" borderId="0" xfId="13" applyAlignment="1">
      <alignment horizontal="center"/>
    </xf>
    <xf numFmtId="0" fontId="59" fillId="0" borderId="0" xfId="13" applyFont="1" applyAlignment="1">
      <alignment horizontal="center"/>
    </xf>
    <xf numFmtId="0" fontId="5" fillId="0" borderId="1" xfId="13" applyFont="1" applyBorder="1" applyAlignment="1">
      <alignment horizontal="center" vertical="center" wrapText="1"/>
    </xf>
    <xf numFmtId="0" fontId="63" fillId="0" borderId="1" xfId="13" applyFont="1" applyBorder="1" applyAlignment="1">
      <alignment horizontal="center" vertical="center" wrapText="1"/>
    </xf>
    <xf numFmtId="0" fontId="62" fillId="0" borderId="1" xfId="13" applyFont="1" applyBorder="1" applyAlignment="1">
      <alignment horizontal="center" vertical="center" wrapText="1"/>
    </xf>
    <xf numFmtId="0" fontId="62" fillId="2" borderId="1" xfId="1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6" fillId="0" borderId="0" xfId="1" applyNumberFormat="1" applyFont="1" applyFill="1" applyBorder="1" applyAlignment="1">
      <alignment horizontal="left" vertical="center" shrinkToFit="1"/>
    </xf>
    <xf numFmtId="0" fontId="15" fillId="0" borderId="0" xfId="3" applyNumberFormat="1" applyFont="1" applyAlignment="1">
      <alignment horizontal="left" vertical="center" shrinkToFit="1"/>
    </xf>
    <xf numFmtId="0" fontId="16" fillId="0" borderId="4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3" fillId="0" borderId="15" xfId="1" applyFont="1" applyFill="1" applyBorder="1" applyAlignment="1">
      <alignment horizontal="center" vertical="center" wrapText="1"/>
    </xf>
    <xf numFmtId="0" fontId="13" fillId="0" borderId="14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9" fillId="0" borderId="15" xfId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8" fillId="0" borderId="15" xfId="1" applyFont="1" applyFill="1" applyBorder="1" applyAlignment="1">
      <alignment horizontal="center" vertical="center" wrapText="1"/>
    </xf>
    <xf numFmtId="0" fontId="48" fillId="0" borderId="14" xfId="1" applyFont="1" applyFill="1" applyBorder="1" applyAlignment="1">
      <alignment horizontal="center" vertical="center" wrapText="1"/>
    </xf>
    <xf numFmtId="0" fontId="48" fillId="0" borderId="13" xfId="1" applyFont="1" applyFill="1" applyBorder="1" applyAlignment="1">
      <alignment horizontal="center" vertical="center" wrapText="1"/>
    </xf>
    <xf numFmtId="0" fontId="48" fillId="0" borderId="11" xfId="1" applyFont="1" applyFill="1" applyBorder="1" applyAlignment="1">
      <alignment horizontal="center" vertical="center" wrapText="1"/>
    </xf>
    <xf numFmtId="0" fontId="48" fillId="0" borderId="0" xfId="1" applyFont="1" applyFill="1" applyBorder="1" applyAlignment="1">
      <alignment horizontal="center" vertical="center" wrapText="1"/>
    </xf>
    <xf numFmtId="0" fontId="48" fillId="0" borderId="10" xfId="1" applyFont="1" applyFill="1" applyBorder="1" applyAlignment="1">
      <alignment horizontal="center" vertical="center" wrapText="1"/>
    </xf>
    <xf numFmtId="0" fontId="48" fillId="0" borderId="8" xfId="1" applyFont="1" applyFill="1" applyBorder="1" applyAlignment="1">
      <alignment horizontal="center" vertical="center" wrapText="1"/>
    </xf>
    <xf numFmtId="0" fontId="48" fillId="0" borderId="7" xfId="1" applyFont="1" applyFill="1" applyBorder="1" applyAlignment="1">
      <alignment horizontal="center" vertical="center" wrapText="1"/>
    </xf>
    <xf numFmtId="0" fontId="48" fillId="0" borderId="6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 wrapText="1"/>
    </xf>
    <xf numFmtId="0" fontId="14" fillId="0" borderId="9" xfId="3" applyBorder="1" applyAlignment="1">
      <alignment horizontal="center" vertical="center" wrapText="1"/>
    </xf>
    <xf numFmtId="0" fontId="14" fillId="0" borderId="5" xfId="3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2" applyNumberFormat="1" applyFont="1" applyFill="1" applyBorder="1" applyAlignment="1" applyProtection="1">
      <alignment vertical="center" wrapText="1"/>
    </xf>
    <xf numFmtId="0" fontId="9" fillId="0" borderId="0" xfId="1" applyFont="1" applyAlignment="1"/>
    <xf numFmtId="0" fontId="9" fillId="0" borderId="0" xfId="2" applyFont="1" applyAlignment="1"/>
    <xf numFmtId="0" fontId="20" fillId="0" borderId="13" xfId="1" applyFont="1" applyBorder="1" applyAlignment="1">
      <alignment horizontal="center" vertical="center" wrapText="1"/>
    </xf>
    <xf numFmtId="0" fontId="20" fillId="0" borderId="10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5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9" fillId="0" borderId="12" xfId="1" applyFont="1" applyFill="1" applyBorder="1" applyAlignment="1">
      <alignment horizontal="center" vertical="center" wrapText="1"/>
    </xf>
    <xf numFmtId="0" fontId="49" fillId="0" borderId="9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54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2" applyNumberFormat="1" applyFont="1" applyFill="1" applyBorder="1" applyAlignment="1" applyProtection="1">
      <alignment horizontal="center" vertical="top" wrapText="1"/>
    </xf>
    <xf numFmtId="0" fontId="21" fillId="0" borderId="0" xfId="2" applyNumberFormat="1" applyFont="1" applyFill="1" applyBorder="1" applyAlignment="1" applyProtection="1">
      <alignment horizontal="center" vertical="top" wrapText="1"/>
    </xf>
    <xf numFmtId="0" fontId="9" fillId="0" borderId="0" xfId="2" applyNumberFormat="1" applyFont="1" applyFill="1" applyAlignment="1" applyProtection="1">
      <alignment horizontal="left" vertical="center" wrapText="1"/>
    </xf>
    <xf numFmtId="0" fontId="55" fillId="0" borderId="0" xfId="3" applyFont="1" applyAlignment="1">
      <alignment vertical="center" wrapText="1"/>
    </xf>
    <xf numFmtId="0" fontId="9" fillId="0" borderId="0" xfId="2" applyNumberFormat="1" applyFont="1" applyFill="1" applyAlignment="1" applyProtection="1">
      <alignment horizontal="left"/>
    </xf>
    <xf numFmtId="0" fontId="14" fillId="0" borderId="0" xfId="3" applyAlignment="1">
      <alignment horizontal="left"/>
    </xf>
    <xf numFmtId="0" fontId="9" fillId="0" borderId="1" xfId="10" applyNumberFormat="1" applyFont="1" applyFill="1" applyBorder="1" applyAlignment="1" applyProtection="1">
      <alignment horizontal="center" vertical="center"/>
    </xf>
    <xf numFmtId="0" fontId="11" fillId="4" borderId="1" xfId="10" applyNumberFormat="1" applyFont="1" applyFill="1" applyBorder="1" applyAlignment="1" applyProtection="1">
      <alignment horizontal="left" vertical="top" wrapText="1"/>
    </xf>
    <xf numFmtId="0" fontId="8" fillId="4" borderId="1" xfId="2" applyFill="1" applyBorder="1" applyAlignment="1">
      <alignment horizontal="left" vertical="top" wrapText="1"/>
    </xf>
    <xf numFmtId="0" fontId="8" fillId="0" borderId="0" xfId="10" applyNumberFormat="1" applyFont="1" applyFill="1" applyBorder="1" applyAlignment="1" applyProtection="1">
      <alignment vertical="top" wrapText="1"/>
    </xf>
    <xf numFmtId="0" fontId="8" fillId="0" borderId="0" xfId="2" applyFont="1" applyAlignment="1">
      <alignment vertical="top"/>
    </xf>
    <xf numFmtId="0" fontId="8" fillId="0" borderId="0" xfId="10" applyNumberFormat="1" applyFont="1" applyFill="1" applyBorder="1" applyAlignment="1" applyProtection="1">
      <alignment horizontal="left" vertical="center"/>
    </xf>
    <xf numFmtId="0" fontId="8" fillId="0" borderId="0" xfId="2" applyFont="1" applyAlignment="1">
      <alignment vertical="center"/>
    </xf>
    <xf numFmtId="0" fontId="9" fillId="0" borderId="1" xfId="10" applyNumberFormat="1" applyFont="1" applyFill="1" applyBorder="1" applyAlignment="1" applyProtection="1">
      <alignment horizontal="center" vertical="center" wrapText="1"/>
    </xf>
    <xf numFmtId="0" fontId="47" fillId="0" borderId="0" xfId="10" applyFont="1" applyBorder="1" applyAlignment="1" applyProtection="1">
      <alignment horizontal="center" wrapText="1"/>
      <protection locked="0"/>
    </xf>
    <xf numFmtId="0" fontId="13" fillId="0" borderId="1" xfId="10" applyNumberFormat="1" applyFont="1" applyFill="1" applyBorder="1" applyAlignment="1" applyProtection="1">
      <alignment horizontal="center" vertical="center" wrapText="1"/>
    </xf>
    <xf numFmtId="0" fontId="61" fillId="4" borderId="12" xfId="1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4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1"/>
    <cellStyle name="Обычный 2" xfId="3"/>
    <cellStyle name="Обычный 3" xfId="2"/>
    <cellStyle name="Обычный 3 2" xfId="9"/>
    <cellStyle name="Обычный 4" xfId="12"/>
    <cellStyle name="Обычный 5" xfId="13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opLeftCell="A49" workbookViewId="0">
      <selection activeCell="B15" sqref="B15"/>
    </sheetView>
  </sheetViews>
  <sheetFormatPr defaultRowHeight="15" x14ac:dyDescent="0.25"/>
  <cols>
    <col min="1" max="1" width="11.28515625" style="246" customWidth="1"/>
    <col min="2" max="2" width="41" style="246" customWidth="1"/>
    <col min="3" max="3" width="14.140625" style="246" customWidth="1"/>
    <col min="4" max="4" width="14" style="246" customWidth="1"/>
    <col min="5" max="5" width="14.140625" style="246" customWidth="1"/>
    <col min="6" max="6" width="14.7109375" style="246" customWidth="1"/>
    <col min="7" max="16384" width="9.140625" style="246"/>
  </cols>
  <sheetData>
    <row r="1" spans="1:6" x14ac:dyDescent="0.25">
      <c r="D1" s="299" t="s">
        <v>0</v>
      </c>
    </row>
    <row r="2" spans="1:6" x14ac:dyDescent="0.25">
      <c r="D2" s="332" t="s">
        <v>415</v>
      </c>
      <c r="E2" s="333"/>
      <c r="F2" s="333"/>
    </row>
    <row r="3" spans="1:6" ht="25.5" customHeight="1" x14ac:dyDescent="0.25">
      <c r="D3" s="333"/>
      <c r="E3" s="333"/>
      <c r="F3" s="333"/>
    </row>
    <row r="5" spans="1:6" ht="25.5" customHeight="1" x14ac:dyDescent="0.3">
      <c r="A5" s="334" t="s">
        <v>372</v>
      </c>
      <c r="B5" s="335"/>
      <c r="C5" s="335"/>
      <c r="D5" s="335"/>
      <c r="E5" s="335"/>
      <c r="F5" s="335"/>
    </row>
    <row r="6" spans="1:6" x14ac:dyDescent="0.25">
      <c r="F6" s="247" t="s">
        <v>1</v>
      </c>
    </row>
    <row r="7" spans="1:6" x14ac:dyDescent="0.25">
      <c r="A7" s="336" t="s">
        <v>2</v>
      </c>
      <c r="B7" s="336" t="s">
        <v>3</v>
      </c>
      <c r="C7" s="337" t="s">
        <v>4</v>
      </c>
      <c r="D7" s="336" t="s">
        <v>5</v>
      </c>
      <c r="E7" s="336" t="s">
        <v>6</v>
      </c>
      <c r="F7" s="336"/>
    </row>
    <row r="8" spans="1:6" x14ac:dyDescent="0.25">
      <c r="A8" s="336"/>
      <c r="B8" s="336"/>
      <c r="C8" s="337"/>
      <c r="D8" s="336"/>
      <c r="E8" s="336" t="s">
        <v>7</v>
      </c>
      <c r="F8" s="338" t="s">
        <v>8</v>
      </c>
    </row>
    <row r="9" spans="1:6" x14ac:dyDescent="0.25">
      <c r="A9" s="336"/>
      <c r="B9" s="336"/>
      <c r="C9" s="337"/>
      <c r="D9" s="336"/>
      <c r="E9" s="336"/>
      <c r="F9" s="336"/>
    </row>
    <row r="10" spans="1:6" x14ac:dyDescent="0.25">
      <c r="A10" s="248">
        <v>1</v>
      </c>
      <c r="B10" s="248">
        <v>2</v>
      </c>
      <c r="C10" s="297">
        <v>3</v>
      </c>
      <c r="D10" s="248">
        <v>4</v>
      </c>
      <c r="E10" s="248">
        <v>5</v>
      </c>
      <c r="F10" s="248">
        <v>6</v>
      </c>
    </row>
    <row r="11" spans="1:6" x14ac:dyDescent="0.25">
      <c r="A11" s="305">
        <v>10000000</v>
      </c>
      <c r="B11" s="306" t="s">
        <v>9</v>
      </c>
      <c r="C11" s="311">
        <f t="shared" ref="C11:C42" si="0">D11+E11</f>
        <v>68169700</v>
      </c>
      <c r="D11" s="307">
        <v>68089700</v>
      </c>
      <c r="E11" s="307">
        <v>80000</v>
      </c>
      <c r="F11" s="307">
        <v>0</v>
      </c>
    </row>
    <row r="12" spans="1:6" ht="25.5" x14ac:dyDescent="0.25">
      <c r="A12" s="305">
        <v>11000000</v>
      </c>
      <c r="B12" s="306" t="s">
        <v>10</v>
      </c>
      <c r="C12" s="311">
        <f t="shared" si="0"/>
        <v>37080000</v>
      </c>
      <c r="D12" s="307">
        <v>37080000</v>
      </c>
      <c r="E12" s="307">
        <v>0</v>
      </c>
      <c r="F12" s="307">
        <v>0</v>
      </c>
    </row>
    <row r="13" spans="1:6" x14ac:dyDescent="0.25">
      <c r="A13" s="305">
        <v>11010000</v>
      </c>
      <c r="B13" s="306" t="s">
        <v>11</v>
      </c>
      <c r="C13" s="311">
        <f t="shared" si="0"/>
        <v>37080000</v>
      </c>
      <c r="D13" s="307">
        <v>37080000</v>
      </c>
      <c r="E13" s="307">
        <v>0</v>
      </c>
      <c r="F13" s="307">
        <v>0</v>
      </c>
    </row>
    <row r="14" spans="1:6" ht="38.25" x14ac:dyDescent="0.25">
      <c r="A14" s="308">
        <v>11010100</v>
      </c>
      <c r="B14" s="309" t="s">
        <v>12</v>
      </c>
      <c r="C14" s="312">
        <f t="shared" si="0"/>
        <v>30300000</v>
      </c>
      <c r="D14" s="310">
        <v>30300000</v>
      </c>
      <c r="E14" s="310">
        <v>0</v>
      </c>
      <c r="F14" s="310">
        <v>0</v>
      </c>
    </row>
    <row r="15" spans="1:6" ht="63.75" x14ac:dyDescent="0.25">
      <c r="A15" s="308">
        <v>11010200</v>
      </c>
      <c r="B15" s="309" t="s">
        <v>13</v>
      </c>
      <c r="C15" s="312">
        <f t="shared" si="0"/>
        <v>780000</v>
      </c>
      <c r="D15" s="310">
        <v>780000</v>
      </c>
      <c r="E15" s="310">
        <v>0</v>
      </c>
      <c r="F15" s="310">
        <v>0</v>
      </c>
    </row>
    <row r="16" spans="1:6" ht="38.25" x14ac:dyDescent="0.25">
      <c r="A16" s="308">
        <v>11010400</v>
      </c>
      <c r="B16" s="309" t="s">
        <v>14</v>
      </c>
      <c r="C16" s="312">
        <f t="shared" si="0"/>
        <v>5700000</v>
      </c>
      <c r="D16" s="310">
        <v>5700000</v>
      </c>
      <c r="E16" s="310">
        <v>0</v>
      </c>
      <c r="F16" s="310">
        <v>0</v>
      </c>
    </row>
    <row r="17" spans="1:6" ht="38.25" x14ac:dyDescent="0.25">
      <c r="A17" s="308">
        <v>11010500</v>
      </c>
      <c r="B17" s="309" t="s">
        <v>15</v>
      </c>
      <c r="C17" s="312">
        <f t="shared" si="0"/>
        <v>300000</v>
      </c>
      <c r="D17" s="310">
        <v>300000</v>
      </c>
      <c r="E17" s="310">
        <v>0</v>
      </c>
      <c r="F17" s="310">
        <v>0</v>
      </c>
    </row>
    <row r="18" spans="1:6" ht="25.5" x14ac:dyDescent="0.25">
      <c r="A18" s="305">
        <v>13000000</v>
      </c>
      <c r="B18" s="306" t="s">
        <v>347</v>
      </c>
      <c r="C18" s="311">
        <f t="shared" si="0"/>
        <v>680000</v>
      </c>
      <c r="D18" s="307">
        <v>680000</v>
      </c>
      <c r="E18" s="307">
        <v>0</v>
      </c>
      <c r="F18" s="307">
        <v>0</v>
      </c>
    </row>
    <row r="19" spans="1:6" ht="25.5" x14ac:dyDescent="0.25">
      <c r="A19" s="305">
        <v>13010000</v>
      </c>
      <c r="B19" s="306" t="s">
        <v>348</v>
      </c>
      <c r="C19" s="311">
        <f t="shared" si="0"/>
        <v>680000</v>
      </c>
      <c r="D19" s="307">
        <v>680000</v>
      </c>
      <c r="E19" s="307">
        <v>0</v>
      </c>
      <c r="F19" s="307">
        <v>0</v>
      </c>
    </row>
    <row r="20" spans="1:6" ht="51" x14ac:dyDescent="0.25">
      <c r="A20" s="308">
        <v>13010100</v>
      </c>
      <c r="B20" s="309" t="s">
        <v>349</v>
      </c>
      <c r="C20" s="312">
        <f t="shared" si="0"/>
        <v>600000</v>
      </c>
      <c r="D20" s="310">
        <v>600000</v>
      </c>
      <c r="E20" s="310">
        <v>0</v>
      </c>
      <c r="F20" s="310">
        <v>0</v>
      </c>
    </row>
    <row r="21" spans="1:6" ht="63.75" x14ac:dyDescent="0.25">
      <c r="A21" s="308">
        <v>13010200</v>
      </c>
      <c r="B21" s="309" t="s">
        <v>350</v>
      </c>
      <c r="C21" s="312">
        <f t="shared" si="0"/>
        <v>80000</v>
      </c>
      <c r="D21" s="310">
        <v>80000</v>
      </c>
      <c r="E21" s="310">
        <v>0</v>
      </c>
      <c r="F21" s="310">
        <v>0</v>
      </c>
    </row>
    <row r="22" spans="1:6" x14ac:dyDescent="0.25">
      <c r="A22" s="305">
        <v>14000000</v>
      </c>
      <c r="B22" s="306" t="s">
        <v>16</v>
      </c>
      <c r="C22" s="311">
        <f t="shared" si="0"/>
        <v>3877600</v>
      </c>
      <c r="D22" s="307">
        <v>3877600</v>
      </c>
      <c r="E22" s="307">
        <v>0</v>
      </c>
      <c r="F22" s="307">
        <v>0</v>
      </c>
    </row>
    <row r="23" spans="1:6" ht="25.5" x14ac:dyDescent="0.25">
      <c r="A23" s="305">
        <v>14020000</v>
      </c>
      <c r="B23" s="306" t="s">
        <v>351</v>
      </c>
      <c r="C23" s="311">
        <f t="shared" si="0"/>
        <v>516000</v>
      </c>
      <c r="D23" s="307">
        <v>516000</v>
      </c>
      <c r="E23" s="307">
        <v>0</v>
      </c>
      <c r="F23" s="307">
        <v>0</v>
      </c>
    </row>
    <row r="24" spans="1:6" x14ac:dyDescent="0.25">
      <c r="A24" s="308">
        <v>14021900</v>
      </c>
      <c r="B24" s="309" t="s">
        <v>17</v>
      </c>
      <c r="C24" s="312">
        <f t="shared" si="0"/>
        <v>516000</v>
      </c>
      <c r="D24" s="310">
        <v>516000</v>
      </c>
      <c r="E24" s="310">
        <v>0</v>
      </c>
      <c r="F24" s="310">
        <v>0</v>
      </c>
    </row>
    <row r="25" spans="1:6" ht="38.25" x14ac:dyDescent="0.25">
      <c r="A25" s="305">
        <v>14030000</v>
      </c>
      <c r="B25" s="306" t="s">
        <v>18</v>
      </c>
      <c r="C25" s="311">
        <f t="shared" si="0"/>
        <v>2161600</v>
      </c>
      <c r="D25" s="307">
        <v>2161600</v>
      </c>
      <c r="E25" s="307">
        <v>0</v>
      </c>
      <c r="F25" s="307">
        <v>0</v>
      </c>
    </row>
    <row r="26" spans="1:6" x14ac:dyDescent="0.25">
      <c r="A26" s="308">
        <v>14031900</v>
      </c>
      <c r="B26" s="309" t="s">
        <v>17</v>
      </c>
      <c r="C26" s="312">
        <f t="shared" si="0"/>
        <v>2161600</v>
      </c>
      <c r="D26" s="310">
        <v>2161600</v>
      </c>
      <c r="E26" s="310">
        <v>0</v>
      </c>
      <c r="F26" s="310">
        <v>0</v>
      </c>
    </row>
    <row r="27" spans="1:6" ht="38.25" x14ac:dyDescent="0.25">
      <c r="A27" s="308">
        <v>14040000</v>
      </c>
      <c r="B27" s="309" t="s">
        <v>352</v>
      </c>
      <c r="C27" s="312">
        <f t="shared" si="0"/>
        <v>1200000</v>
      </c>
      <c r="D27" s="310">
        <v>1200000</v>
      </c>
      <c r="E27" s="310">
        <v>0</v>
      </c>
      <c r="F27" s="310">
        <v>0</v>
      </c>
    </row>
    <row r="28" spans="1:6" x14ac:dyDescent="0.25">
      <c r="A28" s="305">
        <v>18000000</v>
      </c>
      <c r="B28" s="306" t="s">
        <v>353</v>
      </c>
      <c r="C28" s="311">
        <f t="shared" si="0"/>
        <v>26452100</v>
      </c>
      <c r="D28" s="307">
        <v>26452100</v>
      </c>
      <c r="E28" s="307">
        <v>0</v>
      </c>
      <c r="F28" s="307">
        <v>0</v>
      </c>
    </row>
    <row r="29" spans="1:6" x14ac:dyDescent="0.25">
      <c r="A29" s="305">
        <v>18010000</v>
      </c>
      <c r="B29" s="306" t="s">
        <v>354</v>
      </c>
      <c r="C29" s="311">
        <f t="shared" si="0"/>
        <v>12522100</v>
      </c>
      <c r="D29" s="307">
        <v>12522100</v>
      </c>
      <c r="E29" s="307">
        <v>0</v>
      </c>
      <c r="F29" s="307">
        <v>0</v>
      </c>
    </row>
    <row r="30" spans="1:6" ht="51" x14ac:dyDescent="0.25">
      <c r="A30" s="308">
        <v>18010100</v>
      </c>
      <c r="B30" s="309" t="s">
        <v>355</v>
      </c>
      <c r="C30" s="312">
        <f t="shared" si="0"/>
        <v>11900</v>
      </c>
      <c r="D30" s="310">
        <v>11900</v>
      </c>
      <c r="E30" s="310">
        <v>0</v>
      </c>
      <c r="F30" s="310">
        <v>0</v>
      </c>
    </row>
    <row r="31" spans="1:6" ht="51" x14ac:dyDescent="0.25">
      <c r="A31" s="308">
        <v>18010200</v>
      </c>
      <c r="B31" s="309" t="s">
        <v>356</v>
      </c>
      <c r="C31" s="312">
        <f t="shared" si="0"/>
        <v>160000</v>
      </c>
      <c r="D31" s="310">
        <v>160000</v>
      </c>
      <c r="E31" s="310">
        <v>0</v>
      </c>
      <c r="F31" s="310">
        <v>0</v>
      </c>
    </row>
    <row r="32" spans="1:6" ht="51" x14ac:dyDescent="0.25">
      <c r="A32" s="308">
        <v>18010300</v>
      </c>
      <c r="B32" s="309" t="s">
        <v>357</v>
      </c>
      <c r="C32" s="312">
        <f t="shared" si="0"/>
        <v>625000</v>
      </c>
      <c r="D32" s="310">
        <v>625000</v>
      </c>
      <c r="E32" s="310">
        <v>0</v>
      </c>
      <c r="F32" s="310">
        <v>0</v>
      </c>
    </row>
    <row r="33" spans="1:6" ht="51" x14ac:dyDescent="0.25">
      <c r="A33" s="308">
        <v>18010400</v>
      </c>
      <c r="B33" s="309" t="s">
        <v>358</v>
      </c>
      <c r="C33" s="312">
        <f t="shared" si="0"/>
        <v>666000</v>
      </c>
      <c r="D33" s="310">
        <v>666000</v>
      </c>
      <c r="E33" s="310">
        <v>0</v>
      </c>
      <c r="F33" s="310">
        <v>0</v>
      </c>
    </row>
    <row r="34" spans="1:6" x14ac:dyDescent="0.25">
      <c r="A34" s="308">
        <v>18010500</v>
      </c>
      <c r="B34" s="309" t="s">
        <v>359</v>
      </c>
      <c r="C34" s="312">
        <f t="shared" si="0"/>
        <v>3371300</v>
      </c>
      <c r="D34" s="310">
        <v>3371300</v>
      </c>
      <c r="E34" s="310">
        <v>0</v>
      </c>
      <c r="F34" s="310">
        <v>0</v>
      </c>
    </row>
    <row r="35" spans="1:6" x14ac:dyDescent="0.25">
      <c r="A35" s="308">
        <v>18010600</v>
      </c>
      <c r="B35" s="309" t="s">
        <v>360</v>
      </c>
      <c r="C35" s="312">
        <f t="shared" si="0"/>
        <v>5726100</v>
      </c>
      <c r="D35" s="310">
        <v>5726100</v>
      </c>
      <c r="E35" s="310">
        <v>0</v>
      </c>
      <c r="F35" s="310">
        <v>0</v>
      </c>
    </row>
    <row r="36" spans="1:6" x14ac:dyDescent="0.25">
      <c r="A36" s="308">
        <v>18010700</v>
      </c>
      <c r="B36" s="309" t="s">
        <v>361</v>
      </c>
      <c r="C36" s="312">
        <f t="shared" si="0"/>
        <v>400000</v>
      </c>
      <c r="D36" s="310">
        <v>400000</v>
      </c>
      <c r="E36" s="310">
        <v>0</v>
      </c>
      <c r="F36" s="310">
        <v>0</v>
      </c>
    </row>
    <row r="37" spans="1:6" x14ac:dyDescent="0.25">
      <c r="A37" s="308">
        <v>18010900</v>
      </c>
      <c r="B37" s="309" t="s">
        <v>362</v>
      </c>
      <c r="C37" s="312">
        <f t="shared" si="0"/>
        <v>1561800</v>
      </c>
      <c r="D37" s="310">
        <v>1561800</v>
      </c>
      <c r="E37" s="310">
        <v>0</v>
      </c>
      <c r="F37" s="310">
        <v>0</v>
      </c>
    </row>
    <row r="38" spans="1:6" x14ac:dyDescent="0.25">
      <c r="A38" s="305">
        <v>18050000</v>
      </c>
      <c r="B38" s="306" t="s">
        <v>19</v>
      </c>
      <c r="C38" s="311">
        <f t="shared" si="0"/>
        <v>13930000</v>
      </c>
      <c r="D38" s="307">
        <v>13930000</v>
      </c>
      <c r="E38" s="307">
        <v>0</v>
      </c>
      <c r="F38" s="307">
        <v>0</v>
      </c>
    </row>
    <row r="39" spans="1:6" x14ac:dyDescent="0.25">
      <c r="A39" s="308">
        <v>18050300</v>
      </c>
      <c r="B39" s="309" t="s">
        <v>20</v>
      </c>
      <c r="C39" s="312">
        <f t="shared" si="0"/>
        <v>840000</v>
      </c>
      <c r="D39" s="310">
        <v>840000</v>
      </c>
      <c r="E39" s="310">
        <v>0</v>
      </c>
      <c r="F39" s="310">
        <v>0</v>
      </c>
    </row>
    <row r="40" spans="1:6" x14ac:dyDescent="0.25">
      <c r="A40" s="308">
        <v>18050400</v>
      </c>
      <c r="B40" s="309" t="s">
        <v>21</v>
      </c>
      <c r="C40" s="312">
        <f t="shared" si="0"/>
        <v>9500000</v>
      </c>
      <c r="D40" s="310">
        <v>9500000</v>
      </c>
      <c r="E40" s="310">
        <v>0</v>
      </c>
      <c r="F40" s="310">
        <v>0</v>
      </c>
    </row>
    <row r="41" spans="1:6" ht="63.75" x14ac:dyDescent="0.25">
      <c r="A41" s="308">
        <v>18050500</v>
      </c>
      <c r="B41" s="309" t="s">
        <v>363</v>
      </c>
      <c r="C41" s="312">
        <f t="shared" si="0"/>
        <v>3590000</v>
      </c>
      <c r="D41" s="310">
        <v>3590000</v>
      </c>
      <c r="E41" s="310">
        <v>0</v>
      </c>
      <c r="F41" s="310">
        <v>0</v>
      </c>
    </row>
    <row r="42" spans="1:6" x14ac:dyDescent="0.25">
      <c r="A42" s="305">
        <v>19000000</v>
      </c>
      <c r="B42" s="306" t="s">
        <v>22</v>
      </c>
      <c r="C42" s="311">
        <f t="shared" si="0"/>
        <v>80000</v>
      </c>
      <c r="D42" s="307">
        <v>0</v>
      </c>
      <c r="E42" s="307">
        <v>80000</v>
      </c>
      <c r="F42" s="307">
        <v>0</v>
      </c>
    </row>
    <row r="43" spans="1:6" x14ac:dyDescent="0.25">
      <c r="A43" s="305">
        <v>19010000</v>
      </c>
      <c r="B43" s="306" t="s">
        <v>23</v>
      </c>
      <c r="C43" s="311">
        <f t="shared" ref="C43:C74" si="1">D43+E43</f>
        <v>80000</v>
      </c>
      <c r="D43" s="307">
        <v>0</v>
      </c>
      <c r="E43" s="307">
        <v>80000</v>
      </c>
      <c r="F43" s="307">
        <v>0</v>
      </c>
    </row>
    <row r="44" spans="1:6" ht="63.75" x14ac:dyDescent="0.25">
      <c r="A44" s="308">
        <v>19010100</v>
      </c>
      <c r="B44" s="309" t="s">
        <v>364</v>
      </c>
      <c r="C44" s="312">
        <f t="shared" si="1"/>
        <v>18500</v>
      </c>
      <c r="D44" s="310">
        <v>0</v>
      </c>
      <c r="E44" s="310">
        <v>18500</v>
      </c>
      <c r="F44" s="310">
        <v>0</v>
      </c>
    </row>
    <row r="45" spans="1:6" ht="51" x14ac:dyDescent="0.25">
      <c r="A45" s="308">
        <v>19010300</v>
      </c>
      <c r="B45" s="309" t="s">
        <v>24</v>
      </c>
      <c r="C45" s="312">
        <f t="shared" si="1"/>
        <v>61500</v>
      </c>
      <c r="D45" s="310">
        <v>0</v>
      </c>
      <c r="E45" s="310">
        <v>61500</v>
      </c>
      <c r="F45" s="310">
        <v>0</v>
      </c>
    </row>
    <row r="46" spans="1:6" x14ac:dyDescent="0.25">
      <c r="A46" s="305">
        <v>20000000</v>
      </c>
      <c r="B46" s="306" t="s">
        <v>25</v>
      </c>
      <c r="C46" s="311">
        <f t="shared" si="1"/>
        <v>3407655</v>
      </c>
      <c r="D46" s="307">
        <v>1004940</v>
      </c>
      <c r="E46" s="307">
        <v>2402715</v>
      </c>
      <c r="F46" s="307">
        <v>0</v>
      </c>
    </row>
    <row r="47" spans="1:6" ht="25.5" x14ac:dyDescent="0.25">
      <c r="A47" s="305">
        <v>22000000</v>
      </c>
      <c r="B47" s="306" t="s">
        <v>26</v>
      </c>
      <c r="C47" s="311">
        <f t="shared" si="1"/>
        <v>961260</v>
      </c>
      <c r="D47" s="307">
        <v>961260</v>
      </c>
      <c r="E47" s="307">
        <v>0</v>
      </c>
      <c r="F47" s="307">
        <v>0</v>
      </c>
    </row>
    <row r="48" spans="1:6" x14ac:dyDescent="0.25">
      <c r="A48" s="305">
        <v>22010000</v>
      </c>
      <c r="B48" s="306" t="s">
        <v>27</v>
      </c>
      <c r="C48" s="311">
        <f t="shared" si="1"/>
        <v>900000</v>
      </c>
      <c r="D48" s="307">
        <v>900000</v>
      </c>
      <c r="E48" s="307">
        <v>0</v>
      </c>
      <c r="F48" s="307">
        <v>0</v>
      </c>
    </row>
    <row r="49" spans="1:6" ht="25.5" x14ac:dyDescent="0.25">
      <c r="A49" s="308">
        <v>22012500</v>
      </c>
      <c r="B49" s="309" t="s">
        <v>28</v>
      </c>
      <c r="C49" s="312">
        <f t="shared" si="1"/>
        <v>600000</v>
      </c>
      <c r="D49" s="310">
        <v>600000</v>
      </c>
      <c r="E49" s="310">
        <v>0</v>
      </c>
      <c r="F49" s="310">
        <v>0</v>
      </c>
    </row>
    <row r="50" spans="1:6" ht="38.25" x14ac:dyDescent="0.25">
      <c r="A50" s="308">
        <v>22012600</v>
      </c>
      <c r="B50" s="309" t="s">
        <v>365</v>
      </c>
      <c r="C50" s="312">
        <f t="shared" si="1"/>
        <v>300000</v>
      </c>
      <c r="D50" s="310">
        <v>300000</v>
      </c>
      <c r="E50" s="310">
        <v>0</v>
      </c>
      <c r="F50" s="310">
        <v>0</v>
      </c>
    </row>
    <row r="51" spans="1:6" x14ac:dyDescent="0.25">
      <c r="A51" s="305">
        <v>22090000</v>
      </c>
      <c r="B51" s="306" t="s">
        <v>29</v>
      </c>
      <c r="C51" s="311">
        <f t="shared" si="1"/>
        <v>60000</v>
      </c>
      <c r="D51" s="307">
        <v>60000</v>
      </c>
      <c r="E51" s="307">
        <v>0</v>
      </c>
      <c r="F51" s="307">
        <v>0</v>
      </c>
    </row>
    <row r="52" spans="1:6" ht="51" x14ac:dyDescent="0.25">
      <c r="A52" s="308">
        <v>22090100</v>
      </c>
      <c r="B52" s="309" t="s">
        <v>30</v>
      </c>
      <c r="C52" s="312">
        <f t="shared" si="1"/>
        <v>50000</v>
      </c>
      <c r="D52" s="310">
        <v>50000</v>
      </c>
      <c r="E52" s="310">
        <v>0</v>
      </c>
      <c r="F52" s="310">
        <v>0</v>
      </c>
    </row>
    <row r="53" spans="1:6" ht="38.25" x14ac:dyDescent="0.25">
      <c r="A53" s="308">
        <v>22090400</v>
      </c>
      <c r="B53" s="309" t="s">
        <v>31</v>
      </c>
      <c r="C53" s="312">
        <f t="shared" si="1"/>
        <v>10000</v>
      </c>
      <c r="D53" s="310">
        <v>10000</v>
      </c>
      <c r="E53" s="310">
        <v>0</v>
      </c>
      <c r="F53" s="310">
        <v>0</v>
      </c>
    </row>
    <row r="54" spans="1:6" ht="76.5" x14ac:dyDescent="0.25">
      <c r="A54" s="308">
        <v>22130000</v>
      </c>
      <c r="B54" s="309" t="s">
        <v>366</v>
      </c>
      <c r="C54" s="312">
        <f t="shared" si="1"/>
        <v>1260</v>
      </c>
      <c r="D54" s="310">
        <v>1260</v>
      </c>
      <c r="E54" s="310">
        <v>0</v>
      </c>
      <c r="F54" s="310">
        <v>0</v>
      </c>
    </row>
    <row r="55" spans="1:6" x14ac:dyDescent="0.25">
      <c r="A55" s="305">
        <v>24000000</v>
      </c>
      <c r="B55" s="306" t="s">
        <v>32</v>
      </c>
      <c r="C55" s="311">
        <f t="shared" si="1"/>
        <v>43680</v>
      </c>
      <c r="D55" s="307">
        <v>43680</v>
      </c>
      <c r="E55" s="307">
        <v>0</v>
      </c>
      <c r="F55" s="307">
        <v>0</v>
      </c>
    </row>
    <row r="56" spans="1:6" x14ac:dyDescent="0.25">
      <c r="A56" s="305">
        <v>24060000</v>
      </c>
      <c r="B56" s="306" t="s">
        <v>33</v>
      </c>
      <c r="C56" s="311">
        <f t="shared" si="1"/>
        <v>43680</v>
      </c>
      <c r="D56" s="307">
        <v>43680</v>
      </c>
      <c r="E56" s="307">
        <v>0</v>
      </c>
      <c r="F56" s="307">
        <v>0</v>
      </c>
    </row>
    <row r="57" spans="1:6" x14ac:dyDescent="0.25">
      <c r="A57" s="308">
        <v>24060300</v>
      </c>
      <c r="B57" s="309" t="s">
        <v>33</v>
      </c>
      <c r="C57" s="312">
        <f t="shared" si="1"/>
        <v>43680</v>
      </c>
      <c r="D57" s="310">
        <v>43680</v>
      </c>
      <c r="E57" s="310">
        <v>0</v>
      </c>
      <c r="F57" s="310">
        <v>0</v>
      </c>
    </row>
    <row r="58" spans="1:6" x14ac:dyDescent="0.25">
      <c r="A58" s="305">
        <v>25000000</v>
      </c>
      <c r="B58" s="306" t="s">
        <v>34</v>
      </c>
      <c r="C58" s="311">
        <f t="shared" si="1"/>
        <v>2402715</v>
      </c>
      <c r="D58" s="307">
        <v>0</v>
      </c>
      <c r="E58" s="307">
        <v>2402715</v>
      </c>
      <c r="F58" s="307">
        <v>0</v>
      </c>
    </row>
    <row r="59" spans="1:6" ht="38.25" x14ac:dyDescent="0.25">
      <c r="A59" s="305">
        <v>25010000</v>
      </c>
      <c r="B59" s="306" t="s">
        <v>35</v>
      </c>
      <c r="C59" s="311">
        <f t="shared" si="1"/>
        <v>2402715</v>
      </c>
      <c r="D59" s="307">
        <v>0</v>
      </c>
      <c r="E59" s="307">
        <v>2402715</v>
      </c>
      <c r="F59" s="307">
        <v>0</v>
      </c>
    </row>
    <row r="60" spans="1:6" ht="25.5" x14ac:dyDescent="0.25">
      <c r="A60" s="308">
        <v>25010100</v>
      </c>
      <c r="B60" s="309" t="s">
        <v>335</v>
      </c>
      <c r="C60" s="312">
        <f t="shared" si="1"/>
        <v>2324400</v>
      </c>
      <c r="D60" s="310">
        <v>0</v>
      </c>
      <c r="E60" s="310">
        <v>2324400</v>
      </c>
      <c r="F60" s="310">
        <v>0</v>
      </c>
    </row>
    <row r="61" spans="1:6" x14ac:dyDescent="0.25">
      <c r="A61" s="308">
        <v>25010300</v>
      </c>
      <c r="B61" s="309" t="s">
        <v>36</v>
      </c>
      <c r="C61" s="312">
        <f t="shared" si="1"/>
        <v>78315</v>
      </c>
      <c r="D61" s="310">
        <v>0</v>
      </c>
      <c r="E61" s="310">
        <v>78315</v>
      </c>
      <c r="F61" s="310">
        <v>0</v>
      </c>
    </row>
    <row r="62" spans="1:6" ht="25.5" x14ac:dyDescent="0.25">
      <c r="A62" s="313"/>
      <c r="B62" s="314" t="s">
        <v>37</v>
      </c>
      <c r="C62" s="311">
        <f t="shared" si="1"/>
        <v>71577355</v>
      </c>
      <c r="D62" s="311">
        <v>69094640</v>
      </c>
      <c r="E62" s="311">
        <v>2482715</v>
      </c>
      <c r="F62" s="311">
        <v>0</v>
      </c>
    </row>
    <row r="63" spans="1:6" x14ac:dyDescent="0.25">
      <c r="A63" s="305">
        <v>40000000</v>
      </c>
      <c r="B63" s="306" t="s">
        <v>38</v>
      </c>
      <c r="C63" s="311">
        <f t="shared" si="1"/>
        <v>65852595</v>
      </c>
      <c r="D63" s="307">
        <v>65852595</v>
      </c>
      <c r="E63" s="307">
        <v>0</v>
      </c>
      <c r="F63" s="307">
        <v>0</v>
      </c>
    </row>
    <row r="64" spans="1:6" x14ac:dyDescent="0.25">
      <c r="A64" s="305">
        <v>41000000</v>
      </c>
      <c r="B64" s="306" t="s">
        <v>39</v>
      </c>
      <c r="C64" s="311">
        <f t="shared" si="1"/>
        <v>65852595</v>
      </c>
      <c r="D64" s="307">
        <v>65852595</v>
      </c>
      <c r="E64" s="307">
        <v>0</v>
      </c>
      <c r="F64" s="307">
        <v>0</v>
      </c>
    </row>
    <row r="65" spans="1:6" ht="25.5" x14ac:dyDescent="0.25">
      <c r="A65" s="305">
        <v>41020000</v>
      </c>
      <c r="B65" s="306" t="s">
        <v>40</v>
      </c>
      <c r="C65" s="311">
        <f t="shared" si="1"/>
        <v>6500900</v>
      </c>
      <c r="D65" s="307">
        <v>6500900</v>
      </c>
      <c r="E65" s="307">
        <v>0</v>
      </c>
      <c r="F65" s="307">
        <v>0</v>
      </c>
    </row>
    <row r="66" spans="1:6" x14ac:dyDescent="0.25">
      <c r="A66" s="308">
        <v>41020100</v>
      </c>
      <c r="B66" s="309" t="s">
        <v>367</v>
      </c>
      <c r="C66" s="312">
        <f t="shared" si="1"/>
        <v>6500900</v>
      </c>
      <c r="D66" s="310">
        <v>6500900</v>
      </c>
      <c r="E66" s="310">
        <v>0</v>
      </c>
      <c r="F66" s="310">
        <v>0</v>
      </c>
    </row>
    <row r="67" spans="1:6" ht="25.5" x14ac:dyDescent="0.25">
      <c r="A67" s="305">
        <v>41030000</v>
      </c>
      <c r="B67" s="306" t="s">
        <v>368</v>
      </c>
      <c r="C67" s="311">
        <f t="shared" si="1"/>
        <v>55732000</v>
      </c>
      <c r="D67" s="307">
        <v>55732000</v>
      </c>
      <c r="E67" s="307">
        <v>0</v>
      </c>
      <c r="F67" s="307">
        <v>0</v>
      </c>
    </row>
    <row r="68" spans="1:6" ht="25.5" x14ac:dyDescent="0.25">
      <c r="A68" s="308">
        <v>41033900</v>
      </c>
      <c r="B68" s="309" t="s">
        <v>369</v>
      </c>
      <c r="C68" s="312">
        <f t="shared" si="1"/>
        <v>42207700</v>
      </c>
      <c r="D68" s="310">
        <v>42207700</v>
      </c>
      <c r="E68" s="310">
        <v>0</v>
      </c>
      <c r="F68" s="310">
        <v>0</v>
      </c>
    </row>
    <row r="69" spans="1:6" ht="25.5" x14ac:dyDescent="0.25">
      <c r="A69" s="308">
        <v>41034200</v>
      </c>
      <c r="B69" s="309" t="s">
        <v>370</v>
      </c>
      <c r="C69" s="312">
        <f t="shared" si="1"/>
        <v>13524300</v>
      </c>
      <c r="D69" s="310">
        <v>13524300</v>
      </c>
      <c r="E69" s="310">
        <v>0</v>
      </c>
      <c r="F69" s="310">
        <v>0</v>
      </c>
    </row>
    <row r="70" spans="1:6" ht="25.5" x14ac:dyDescent="0.25">
      <c r="A70" s="305">
        <v>41040000</v>
      </c>
      <c r="B70" s="306" t="s">
        <v>41</v>
      </c>
      <c r="C70" s="311">
        <f t="shared" si="1"/>
        <v>2186000</v>
      </c>
      <c r="D70" s="307">
        <v>2186000</v>
      </c>
      <c r="E70" s="307">
        <v>0</v>
      </c>
      <c r="F70" s="307">
        <v>0</v>
      </c>
    </row>
    <row r="71" spans="1:6" ht="63.75" x14ac:dyDescent="0.25">
      <c r="A71" s="308">
        <v>41040200</v>
      </c>
      <c r="B71" s="309" t="s">
        <v>42</v>
      </c>
      <c r="C71" s="312">
        <f t="shared" si="1"/>
        <v>2186000</v>
      </c>
      <c r="D71" s="310">
        <v>2186000</v>
      </c>
      <c r="E71" s="310">
        <v>0</v>
      </c>
      <c r="F71" s="310">
        <v>0</v>
      </c>
    </row>
    <row r="72" spans="1:6" ht="25.5" x14ac:dyDescent="0.25">
      <c r="A72" s="305">
        <v>41050000</v>
      </c>
      <c r="B72" s="306" t="s">
        <v>43</v>
      </c>
      <c r="C72" s="311">
        <f t="shared" si="1"/>
        <v>1433695</v>
      </c>
      <c r="D72" s="307">
        <v>1433695</v>
      </c>
      <c r="E72" s="307">
        <v>0</v>
      </c>
      <c r="F72" s="307">
        <v>0</v>
      </c>
    </row>
    <row r="73" spans="1:6" ht="38.25" x14ac:dyDescent="0.25">
      <c r="A73" s="308">
        <v>41051000</v>
      </c>
      <c r="B73" s="309" t="s">
        <v>321</v>
      </c>
      <c r="C73" s="312">
        <f t="shared" si="1"/>
        <v>743000</v>
      </c>
      <c r="D73" s="310">
        <v>743000</v>
      </c>
      <c r="E73" s="310">
        <v>0</v>
      </c>
      <c r="F73" s="310">
        <v>0</v>
      </c>
    </row>
    <row r="74" spans="1:6" ht="38.25" x14ac:dyDescent="0.25">
      <c r="A74" s="308">
        <v>41051100</v>
      </c>
      <c r="B74" s="309" t="s">
        <v>371</v>
      </c>
      <c r="C74" s="312">
        <f t="shared" si="1"/>
        <v>211450</v>
      </c>
      <c r="D74" s="310">
        <v>211450</v>
      </c>
      <c r="E74" s="310">
        <v>0</v>
      </c>
      <c r="F74" s="310">
        <v>0</v>
      </c>
    </row>
    <row r="75" spans="1:6" ht="51" x14ac:dyDescent="0.25">
      <c r="A75" s="308">
        <v>41051200</v>
      </c>
      <c r="B75" s="309" t="s">
        <v>322</v>
      </c>
      <c r="C75" s="312">
        <f t="shared" ref="C75:C77" si="2">D75+E75</f>
        <v>341000</v>
      </c>
      <c r="D75" s="310">
        <v>341000</v>
      </c>
      <c r="E75" s="310">
        <v>0</v>
      </c>
      <c r="F75" s="310">
        <v>0</v>
      </c>
    </row>
    <row r="76" spans="1:6" ht="19.5" customHeight="1" x14ac:dyDescent="0.25">
      <c r="A76" s="308">
        <v>41053900</v>
      </c>
      <c r="B76" s="309" t="s">
        <v>44</v>
      </c>
      <c r="C76" s="312">
        <f t="shared" si="2"/>
        <v>138245</v>
      </c>
      <c r="D76" s="310">
        <v>138245</v>
      </c>
      <c r="E76" s="310">
        <v>0</v>
      </c>
      <c r="F76" s="310">
        <v>0</v>
      </c>
    </row>
    <row r="77" spans="1:6" ht="22.5" customHeight="1" x14ac:dyDescent="0.25">
      <c r="A77" s="315" t="s">
        <v>46</v>
      </c>
      <c r="B77" s="314" t="s">
        <v>45</v>
      </c>
      <c r="C77" s="311">
        <f t="shared" si="2"/>
        <v>137429950</v>
      </c>
      <c r="D77" s="311">
        <v>134947235</v>
      </c>
      <c r="E77" s="311">
        <v>2482715</v>
      </c>
      <c r="F77" s="311">
        <v>0</v>
      </c>
    </row>
    <row r="80" spans="1:6" x14ac:dyDescent="0.25">
      <c r="B80" s="249" t="s">
        <v>47</v>
      </c>
      <c r="E80" s="249" t="s">
        <v>48</v>
      </c>
    </row>
  </sheetData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I11" sqref="I11"/>
    </sheetView>
  </sheetViews>
  <sheetFormatPr defaultRowHeight="15" x14ac:dyDescent="0.25"/>
  <cols>
    <col min="1" max="1" width="11.28515625" style="234" customWidth="1"/>
    <col min="2" max="2" width="41" style="234" customWidth="1"/>
    <col min="3" max="3" width="14.7109375" style="234" customWidth="1"/>
    <col min="4" max="6" width="14.140625" style="234" customWidth="1"/>
    <col min="7" max="16384" width="9.140625" style="234"/>
  </cols>
  <sheetData>
    <row r="1" spans="1:6" x14ac:dyDescent="0.25">
      <c r="D1" s="298" t="s">
        <v>57</v>
      </c>
      <c r="E1" s="298"/>
      <c r="F1" s="298"/>
    </row>
    <row r="2" spans="1:6" ht="22.5" customHeight="1" x14ac:dyDescent="0.25">
      <c r="D2" s="339" t="s">
        <v>418</v>
      </c>
      <c r="E2" s="333"/>
      <c r="F2" s="333"/>
    </row>
    <row r="3" spans="1:6" ht="16.5" customHeight="1" x14ac:dyDescent="0.25">
      <c r="D3" s="333"/>
      <c r="E3" s="333"/>
      <c r="F3" s="333"/>
    </row>
    <row r="5" spans="1:6" ht="25.5" customHeight="1" x14ac:dyDescent="0.3">
      <c r="A5" s="343" t="s">
        <v>373</v>
      </c>
      <c r="B5" s="344"/>
      <c r="C5" s="344"/>
      <c r="D5" s="344"/>
      <c r="E5" s="344"/>
      <c r="F5" s="344"/>
    </row>
    <row r="6" spans="1:6" x14ac:dyDescent="0.25">
      <c r="F6" s="235" t="s">
        <v>1</v>
      </c>
    </row>
    <row r="7" spans="1:6" x14ac:dyDescent="0.25">
      <c r="A7" s="345" t="s">
        <v>2</v>
      </c>
      <c r="B7" s="345" t="s">
        <v>56</v>
      </c>
      <c r="C7" s="346" t="s">
        <v>4</v>
      </c>
      <c r="D7" s="345" t="s">
        <v>5</v>
      </c>
      <c r="E7" s="345" t="s">
        <v>6</v>
      </c>
      <c r="F7" s="345"/>
    </row>
    <row r="8" spans="1:6" x14ac:dyDescent="0.25">
      <c r="A8" s="345"/>
      <c r="B8" s="345"/>
      <c r="C8" s="346"/>
      <c r="D8" s="345"/>
      <c r="E8" s="345" t="s">
        <v>7</v>
      </c>
      <c r="F8" s="345" t="s">
        <v>8</v>
      </c>
    </row>
    <row r="9" spans="1:6" x14ac:dyDescent="0.25">
      <c r="A9" s="345"/>
      <c r="B9" s="345"/>
      <c r="C9" s="346"/>
      <c r="D9" s="345"/>
      <c r="E9" s="345"/>
      <c r="F9" s="345"/>
    </row>
    <row r="10" spans="1:6" x14ac:dyDescent="0.25">
      <c r="A10" s="236">
        <v>1</v>
      </c>
      <c r="B10" s="236">
        <v>2</v>
      </c>
      <c r="C10" s="300">
        <v>3</v>
      </c>
      <c r="D10" s="236">
        <v>4</v>
      </c>
      <c r="E10" s="236">
        <v>5</v>
      </c>
      <c r="F10" s="236">
        <v>6</v>
      </c>
    </row>
    <row r="11" spans="1:6" ht="21" customHeight="1" x14ac:dyDescent="0.25">
      <c r="A11" s="340" t="s">
        <v>55</v>
      </c>
      <c r="B11" s="341"/>
      <c r="C11" s="341"/>
      <c r="D11" s="341"/>
      <c r="E11" s="341"/>
      <c r="F11" s="342"/>
    </row>
    <row r="12" spans="1:6" ht="20.25" customHeight="1" x14ac:dyDescent="0.25">
      <c r="A12" s="237">
        <v>200000</v>
      </c>
      <c r="B12" s="238" t="s">
        <v>54</v>
      </c>
      <c r="C12" s="301">
        <v>10889621</v>
      </c>
      <c r="D12" s="239">
        <v>-5421181</v>
      </c>
      <c r="E12" s="239">
        <v>16310802</v>
      </c>
      <c r="F12" s="239">
        <v>16310802</v>
      </c>
    </row>
    <row r="13" spans="1:6" ht="30" x14ac:dyDescent="0.25">
      <c r="A13" s="237">
        <v>208000</v>
      </c>
      <c r="B13" s="238" t="s">
        <v>53</v>
      </c>
      <c r="C13" s="301">
        <v>10889621</v>
      </c>
      <c r="D13" s="239">
        <v>-5421181</v>
      </c>
      <c r="E13" s="239">
        <v>16310802</v>
      </c>
      <c r="F13" s="239">
        <v>16310802</v>
      </c>
    </row>
    <row r="14" spans="1:6" ht="24" customHeight="1" x14ac:dyDescent="0.25">
      <c r="A14" s="240">
        <v>208100</v>
      </c>
      <c r="B14" s="241" t="s">
        <v>336</v>
      </c>
      <c r="C14" s="302">
        <v>10889621</v>
      </c>
      <c r="D14" s="242">
        <v>3724821</v>
      </c>
      <c r="E14" s="242">
        <v>7164800</v>
      </c>
      <c r="F14" s="242">
        <v>7164800</v>
      </c>
    </row>
    <row r="15" spans="1:6" ht="45" x14ac:dyDescent="0.25">
      <c r="A15" s="240">
        <v>208400</v>
      </c>
      <c r="B15" s="241" t="s">
        <v>50</v>
      </c>
      <c r="C15" s="302">
        <f t="shared" ref="C15:C19" si="0">D15+E15</f>
        <v>0</v>
      </c>
      <c r="D15" s="242">
        <v>-9146002</v>
      </c>
      <c r="E15" s="242">
        <v>9146002</v>
      </c>
      <c r="F15" s="242">
        <v>9146002</v>
      </c>
    </row>
    <row r="16" spans="1:6" ht="23.25" customHeight="1" x14ac:dyDescent="0.25">
      <c r="A16" s="237">
        <v>600000</v>
      </c>
      <c r="B16" s="238" t="s">
        <v>52</v>
      </c>
      <c r="C16" s="301">
        <v>10889621</v>
      </c>
      <c r="D16" s="239">
        <v>-5421181</v>
      </c>
      <c r="E16" s="239">
        <v>16310802</v>
      </c>
      <c r="F16" s="239">
        <v>16310802</v>
      </c>
    </row>
    <row r="17" spans="1:6" ht="24.75" customHeight="1" x14ac:dyDescent="0.25">
      <c r="A17" s="237">
        <v>602000</v>
      </c>
      <c r="B17" s="238" t="s">
        <v>51</v>
      </c>
      <c r="C17" s="301">
        <v>10889621</v>
      </c>
      <c r="D17" s="239">
        <v>-5421181</v>
      </c>
      <c r="E17" s="239">
        <v>16310802</v>
      </c>
      <c r="F17" s="239">
        <v>16310802</v>
      </c>
    </row>
    <row r="18" spans="1:6" ht="25.5" customHeight="1" x14ac:dyDescent="0.25">
      <c r="A18" s="240">
        <v>602100</v>
      </c>
      <c r="B18" s="241" t="s">
        <v>336</v>
      </c>
      <c r="C18" s="302">
        <v>10889621</v>
      </c>
      <c r="D18" s="242">
        <v>3724821</v>
      </c>
      <c r="E18" s="242">
        <v>7164800</v>
      </c>
      <c r="F18" s="242">
        <v>7164800</v>
      </c>
    </row>
    <row r="19" spans="1:6" ht="45" x14ac:dyDescent="0.25">
      <c r="A19" s="240">
        <v>602400</v>
      </c>
      <c r="B19" s="241" t="s">
        <v>50</v>
      </c>
      <c r="C19" s="302">
        <f t="shared" si="0"/>
        <v>0</v>
      </c>
      <c r="D19" s="242">
        <v>-9146002</v>
      </c>
      <c r="E19" s="242">
        <v>9146002</v>
      </c>
      <c r="F19" s="242">
        <v>9146002</v>
      </c>
    </row>
    <row r="20" spans="1:6" ht="27.75" customHeight="1" x14ac:dyDescent="0.25">
      <c r="A20" s="303" t="s">
        <v>46</v>
      </c>
      <c r="B20" s="304" t="s">
        <v>49</v>
      </c>
      <c r="C20" s="301">
        <v>10889621</v>
      </c>
      <c r="D20" s="301">
        <v>-5421181</v>
      </c>
      <c r="E20" s="301">
        <v>16310802</v>
      </c>
      <c r="F20" s="301">
        <v>16310802</v>
      </c>
    </row>
    <row r="23" spans="1:6" x14ac:dyDescent="0.25">
      <c r="B23" s="243" t="s">
        <v>47</v>
      </c>
      <c r="E23" s="243" t="s">
        <v>48</v>
      </c>
    </row>
  </sheetData>
  <mergeCells count="10">
    <mergeCell ref="D2:F3"/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9"/>
  <sheetViews>
    <sheetView tabSelected="1" workbookViewId="0">
      <selection activeCell="D28" sqref="D28"/>
    </sheetView>
  </sheetViews>
  <sheetFormatPr defaultRowHeight="15" x14ac:dyDescent="0.25"/>
  <cols>
    <col min="1" max="3" width="12" style="246" customWidth="1"/>
    <col min="4" max="4" width="40.7109375" style="246" customWidth="1"/>
    <col min="5" max="16" width="13.7109375" style="246" customWidth="1"/>
    <col min="17" max="16384" width="9.140625" style="246"/>
  </cols>
  <sheetData>
    <row r="1" spans="1:16" x14ac:dyDescent="0.25">
      <c r="M1" s="296" t="s">
        <v>234</v>
      </c>
    </row>
    <row r="2" spans="1:16" x14ac:dyDescent="0.25">
      <c r="M2" s="332" t="s">
        <v>416</v>
      </c>
      <c r="N2" s="333"/>
      <c r="O2" s="333"/>
      <c r="P2" s="333"/>
    </row>
    <row r="3" spans="1:16" x14ac:dyDescent="0.25">
      <c r="M3" s="333"/>
      <c r="N3" s="333"/>
      <c r="O3" s="333"/>
      <c r="P3" s="333"/>
    </row>
    <row r="4" spans="1:16" x14ac:dyDescent="0.25">
      <c r="M4" s="333"/>
      <c r="N4" s="333"/>
      <c r="O4" s="333"/>
      <c r="P4" s="333"/>
    </row>
    <row r="5" spans="1:16" x14ac:dyDescent="0.25">
      <c r="A5" s="347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</row>
    <row r="6" spans="1:16" ht="18.75" x14ac:dyDescent="0.3">
      <c r="A6" s="349" t="s">
        <v>374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</row>
    <row r="7" spans="1:16" x14ac:dyDescent="0.25">
      <c r="P7" s="247" t="s">
        <v>233</v>
      </c>
    </row>
    <row r="8" spans="1:16" x14ac:dyDescent="0.25">
      <c r="A8" s="350" t="s">
        <v>232</v>
      </c>
      <c r="B8" s="350" t="s">
        <v>231</v>
      </c>
      <c r="C8" s="350" t="s">
        <v>230</v>
      </c>
      <c r="D8" s="351" t="s">
        <v>334</v>
      </c>
      <c r="E8" s="352" t="s">
        <v>5</v>
      </c>
      <c r="F8" s="352"/>
      <c r="G8" s="352"/>
      <c r="H8" s="352"/>
      <c r="I8" s="352"/>
      <c r="J8" s="352" t="s">
        <v>6</v>
      </c>
      <c r="K8" s="352"/>
      <c r="L8" s="352"/>
      <c r="M8" s="352"/>
      <c r="N8" s="352"/>
      <c r="O8" s="352"/>
      <c r="P8" s="353" t="s">
        <v>229</v>
      </c>
    </row>
    <row r="9" spans="1:16" x14ac:dyDescent="0.25">
      <c r="A9" s="336"/>
      <c r="B9" s="336"/>
      <c r="C9" s="336"/>
      <c r="D9" s="351"/>
      <c r="E9" s="353" t="s">
        <v>7</v>
      </c>
      <c r="F9" s="352" t="s">
        <v>228</v>
      </c>
      <c r="G9" s="352" t="s">
        <v>227</v>
      </c>
      <c r="H9" s="352"/>
      <c r="I9" s="352" t="s">
        <v>226</v>
      </c>
      <c r="J9" s="353" t="s">
        <v>7</v>
      </c>
      <c r="K9" s="352" t="s">
        <v>8</v>
      </c>
      <c r="L9" s="352" t="s">
        <v>228</v>
      </c>
      <c r="M9" s="352" t="s">
        <v>227</v>
      </c>
      <c r="N9" s="352"/>
      <c r="O9" s="352" t="s">
        <v>226</v>
      </c>
      <c r="P9" s="353"/>
    </row>
    <row r="10" spans="1:16" x14ac:dyDescent="0.25">
      <c r="A10" s="336"/>
      <c r="B10" s="336"/>
      <c r="C10" s="336"/>
      <c r="D10" s="351"/>
      <c r="E10" s="353"/>
      <c r="F10" s="352"/>
      <c r="G10" s="352" t="s">
        <v>225</v>
      </c>
      <c r="H10" s="352" t="s">
        <v>224</v>
      </c>
      <c r="I10" s="352"/>
      <c r="J10" s="353"/>
      <c r="K10" s="352"/>
      <c r="L10" s="352"/>
      <c r="M10" s="352" t="s">
        <v>225</v>
      </c>
      <c r="N10" s="352" t="s">
        <v>224</v>
      </c>
      <c r="O10" s="352"/>
      <c r="P10" s="353"/>
    </row>
    <row r="11" spans="1:16" ht="39" customHeight="1" x14ac:dyDescent="0.25">
      <c r="A11" s="336"/>
      <c r="B11" s="336"/>
      <c r="C11" s="336"/>
      <c r="D11" s="351"/>
      <c r="E11" s="353"/>
      <c r="F11" s="352"/>
      <c r="G11" s="352"/>
      <c r="H11" s="352"/>
      <c r="I11" s="352"/>
      <c r="J11" s="353"/>
      <c r="K11" s="352"/>
      <c r="L11" s="352"/>
      <c r="M11" s="352"/>
      <c r="N11" s="352"/>
      <c r="O11" s="352"/>
      <c r="P11" s="353"/>
    </row>
    <row r="12" spans="1:16" x14ac:dyDescent="0.25">
      <c r="A12" s="248">
        <v>1</v>
      </c>
      <c r="B12" s="248">
        <v>2</v>
      </c>
      <c r="C12" s="248">
        <v>3</v>
      </c>
      <c r="D12" s="248">
        <v>4</v>
      </c>
      <c r="E12" s="297">
        <v>5</v>
      </c>
      <c r="F12" s="248">
        <v>6</v>
      </c>
      <c r="G12" s="248">
        <v>7</v>
      </c>
      <c r="H12" s="248">
        <v>8</v>
      </c>
      <c r="I12" s="248">
        <v>9</v>
      </c>
      <c r="J12" s="297">
        <v>10</v>
      </c>
      <c r="K12" s="248">
        <v>11</v>
      </c>
      <c r="L12" s="248">
        <v>12</v>
      </c>
      <c r="M12" s="248">
        <v>13</v>
      </c>
      <c r="N12" s="248">
        <v>14</v>
      </c>
      <c r="O12" s="248">
        <v>15</v>
      </c>
      <c r="P12" s="297">
        <v>16</v>
      </c>
    </row>
    <row r="13" spans="1:16" ht="27" customHeight="1" x14ac:dyDescent="0.25">
      <c r="A13" s="316" t="s">
        <v>223</v>
      </c>
      <c r="B13" s="318"/>
      <c r="C13" s="319"/>
      <c r="D13" s="320" t="s">
        <v>248</v>
      </c>
      <c r="E13" s="321">
        <v>20040000</v>
      </c>
      <c r="F13" s="321">
        <v>15040000</v>
      </c>
      <c r="G13" s="321">
        <v>9867260</v>
      </c>
      <c r="H13" s="321">
        <v>260000</v>
      </c>
      <c r="I13" s="321">
        <v>5000000</v>
      </c>
      <c r="J13" s="321">
        <v>11983133</v>
      </c>
      <c r="K13" s="321">
        <v>11863133</v>
      </c>
      <c r="L13" s="321">
        <v>120000</v>
      </c>
      <c r="M13" s="321">
        <v>0</v>
      </c>
      <c r="N13" s="321">
        <v>0</v>
      </c>
      <c r="O13" s="321">
        <v>11863133</v>
      </c>
      <c r="P13" s="321">
        <v>32023133</v>
      </c>
    </row>
    <row r="14" spans="1:16" ht="26.25" customHeight="1" x14ac:dyDescent="0.25">
      <c r="A14" s="316" t="s">
        <v>222</v>
      </c>
      <c r="B14" s="318"/>
      <c r="C14" s="319"/>
      <c r="D14" s="320" t="s">
        <v>248</v>
      </c>
      <c r="E14" s="321">
        <v>20040000</v>
      </c>
      <c r="F14" s="321">
        <v>15040000</v>
      </c>
      <c r="G14" s="321">
        <v>9867260</v>
      </c>
      <c r="H14" s="321">
        <v>260000</v>
      </c>
      <c r="I14" s="321">
        <v>5000000</v>
      </c>
      <c r="J14" s="321">
        <v>11983133</v>
      </c>
      <c r="K14" s="321">
        <v>11863133</v>
      </c>
      <c r="L14" s="321">
        <v>120000</v>
      </c>
      <c r="M14" s="321">
        <v>0</v>
      </c>
      <c r="N14" s="321">
        <v>0</v>
      </c>
      <c r="O14" s="321">
        <v>11863133</v>
      </c>
      <c r="P14" s="321">
        <v>32023133</v>
      </c>
    </row>
    <row r="15" spans="1:16" ht="63.75" x14ac:dyDescent="0.25">
      <c r="A15" s="317" t="s">
        <v>221</v>
      </c>
      <c r="B15" s="322" t="s">
        <v>220</v>
      </c>
      <c r="C15" s="323" t="s">
        <v>69</v>
      </c>
      <c r="D15" s="324" t="s">
        <v>219</v>
      </c>
      <c r="E15" s="325">
        <v>12252700</v>
      </c>
      <c r="F15" s="326">
        <v>12252700</v>
      </c>
      <c r="G15" s="326">
        <v>9542200</v>
      </c>
      <c r="H15" s="326">
        <v>260000</v>
      </c>
      <c r="I15" s="326">
        <v>0</v>
      </c>
      <c r="J15" s="325">
        <v>80000</v>
      </c>
      <c r="K15" s="326">
        <v>40000</v>
      </c>
      <c r="L15" s="326">
        <v>40000</v>
      </c>
      <c r="M15" s="326">
        <v>0</v>
      </c>
      <c r="N15" s="326">
        <v>0</v>
      </c>
      <c r="O15" s="326">
        <v>40000</v>
      </c>
      <c r="P15" s="325">
        <v>12332700</v>
      </c>
    </row>
    <row r="16" spans="1:16" ht="20.25" customHeight="1" x14ac:dyDescent="0.25">
      <c r="A16" s="317" t="s">
        <v>218</v>
      </c>
      <c r="B16" s="322" t="s">
        <v>58</v>
      </c>
      <c r="C16" s="323" t="s">
        <v>65</v>
      </c>
      <c r="D16" s="324" t="s">
        <v>97</v>
      </c>
      <c r="E16" s="325">
        <v>115000</v>
      </c>
      <c r="F16" s="326">
        <v>115000</v>
      </c>
      <c r="G16" s="326">
        <v>0</v>
      </c>
      <c r="H16" s="326">
        <v>0</v>
      </c>
      <c r="I16" s="326">
        <v>0</v>
      </c>
      <c r="J16" s="325">
        <v>0</v>
      </c>
      <c r="K16" s="326">
        <v>0</v>
      </c>
      <c r="L16" s="326">
        <v>0</v>
      </c>
      <c r="M16" s="326">
        <v>0</v>
      </c>
      <c r="N16" s="326">
        <v>0</v>
      </c>
      <c r="O16" s="326">
        <v>0</v>
      </c>
      <c r="P16" s="325">
        <v>115000</v>
      </c>
    </row>
    <row r="17" spans="1:16" ht="25.5" x14ac:dyDescent="0.25">
      <c r="A17" s="317" t="s">
        <v>217</v>
      </c>
      <c r="B17" s="322" t="s">
        <v>216</v>
      </c>
      <c r="C17" s="323" t="s">
        <v>115</v>
      </c>
      <c r="D17" s="324" t="s">
        <v>215</v>
      </c>
      <c r="E17" s="325">
        <v>38000</v>
      </c>
      <c r="F17" s="326">
        <v>38000</v>
      </c>
      <c r="G17" s="326">
        <v>0</v>
      </c>
      <c r="H17" s="326">
        <v>0</v>
      </c>
      <c r="I17" s="326">
        <v>0</v>
      </c>
      <c r="J17" s="325">
        <v>0</v>
      </c>
      <c r="K17" s="326">
        <v>0</v>
      </c>
      <c r="L17" s="326">
        <v>0</v>
      </c>
      <c r="M17" s="326">
        <v>0</v>
      </c>
      <c r="N17" s="326">
        <v>0</v>
      </c>
      <c r="O17" s="326">
        <v>0</v>
      </c>
      <c r="P17" s="325">
        <v>38000</v>
      </c>
    </row>
    <row r="18" spans="1:16" ht="20.25" customHeight="1" x14ac:dyDescent="0.25">
      <c r="A18" s="317" t="s">
        <v>214</v>
      </c>
      <c r="B18" s="322" t="s">
        <v>213</v>
      </c>
      <c r="C18" s="323" t="s">
        <v>212</v>
      </c>
      <c r="D18" s="324" t="s">
        <v>211</v>
      </c>
      <c r="E18" s="325">
        <v>22000</v>
      </c>
      <c r="F18" s="326">
        <v>22000</v>
      </c>
      <c r="G18" s="326">
        <v>18000</v>
      </c>
      <c r="H18" s="326">
        <v>0</v>
      </c>
      <c r="I18" s="326">
        <v>0</v>
      </c>
      <c r="J18" s="325">
        <v>0</v>
      </c>
      <c r="K18" s="326">
        <v>0</v>
      </c>
      <c r="L18" s="326">
        <v>0</v>
      </c>
      <c r="M18" s="326">
        <v>0</v>
      </c>
      <c r="N18" s="326">
        <v>0</v>
      </c>
      <c r="O18" s="326">
        <v>0</v>
      </c>
      <c r="P18" s="325">
        <v>22000</v>
      </c>
    </row>
    <row r="19" spans="1:16" ht="51" x14ac:dyDescent="0.25">
      <c r="A19" s="317" t="s">
        <v>210</v>
      </c>
      <c r="B19" s="322" t="s">
        <v>209</v>
      </c>
      <c r="C19" s="323" t="s">
        <v>146</v>
      </c>
      <c r="D19" s="324" t="s">
        <v>208</v>
      </c>
      <c r="E19" s="325">
        <v>56426</v>
      </c>
      <c r="F19" s="326">
        <v>56426</v>
      </c>
      <c r="G19" s="326">
        <v>0</v>
      </c>
      <c r="H19" s="326">
        <v>0</v>
      </c>
      <c r="I19" s="326">
        <v>0</v>
      </c>
      <c r="J19" s="325">
        <v>0</v>
      </c>
      <c r="K19" s="326">
        <v>0</v>
      </c>
      <c r="L19" s="326">
        <v>0</v>
      </c>
      <c r="M19" s="326">
        <v>0</v>
      </c>
      <c r="N19" s="326">
        <v>0</v>
      </c>
      <c r="O19" s="326">
        <v>0</v>
      </c>
      <c r="P19" s="325">
        <v>56426</v>
      </c>
    </row>
    <row r="20" spans="1:16" ht="43.5" customHeight="1" x14ac:dyDescent="0.25">
      <c r="A20" s="317" t="s">
        <v>207</v>
      </c>
      <c r="B20" s="322" t="s">
        <v>206</v>
      </c>
      <c r="C20" s="323" t="s">
        <v>146</v>
      </c>
      <c r="D20" s="324" t="s">
        <v>205</v>
      </c>
      <c r="E20" s="325">
        <v>15274</v>
      </c>
      <c r="F20" s="326">
        <v>15274</v>
      </c>
      <c r="G20" s="326">
        <v>0</v>
      </c>
      <c r="H20" s="326">
        <v>0</v>
      </c>
      <c r="I20" s="326">
        <v>0</v>
      </c>
      <c r="J20" s="325">
        <v>0</v>
      </c>
      <c r="K20" s="326">
        <v>0</v>
      </c>
      <c r="L20" s="326">
        <v>0</v>
      </c>
      <c r="M20" s="326">
        <v>0</v>
      </c>
      <c r="N20" s="326">
        <v>0</v>
      </c>
      <c r="O20" s="326">
        <v>0</v>
      </c>
      <c r="P20" s="325">
        <v>15274</v>
      </c>
    </row>
    <row r="21" spans="1:16" ht="32.25" customHeight="1" x14ac:dyDescent="0.25">
      <c r="A21" s="317" t="s">
        <v>337</v>
      </c>
      <c r="B21" s="322" t="s">
        <v>338</v>
      </c>
      <c r="C21" s="323" t="s">
        <v>202</v>
      </c>
      <c r="D21" s="324" t="s">
        <v>339</v>
      </c>
      <c r="E21" s="325">
        <v>40177</v>
      </c>
      <c r="F21" s="326">
        <v>0</v>
      </c>
      <c r="G21" s="326">
        <v>0</v>
      </c>
      <c r="H21" s="326">
        <v>0</v>
      </c>
      <c r="I21" s="326">
        <v>40177</v>
      </c>
      <c r="J21" s="325">
        <v>0</v>
      </c>
      <c r="K21" s="326">
        <v>0</v>
      </c>
      <c r="L21" s="326">
        <v>0</v>
      </c>
      <c r="M21" s="326">
        <v>0</v>
      </c>
      <c r="N21" s="326">
        <v>0</v>
      </c>
      <c r="O21" s="326">
        <v>0</v>
      </c>
      <c r="P21" s="325">
        <v>40177</v>
      </c>
    </row>
    <row r="22" spans="1:16" ht="21" customHeight="1" x14ac:dyDescent="0.25">
      <c r="A22" s="317" t="s">
        <v>204</v>
      </c>
      <c r="B22" s="322" t="s">
        <v>203</v>
      </c>
      <c r="C22" s="323" t="s">
        <v>202</v>
      </c>
      <c r="D22" s="324" t="s">
        <v>201</v>
      </c>
      <c r="E22" s="325">
        <v>4996623</v>
      </c>
      <c r="F22" s="326">
        <v>436800</v>
      </c>
      <c r="G22" s="326">
        <v>15000</v>
      </c>
      <c r="H22" s="326">
        <v>0</v>
      </c>
      <c r="I22" s="326">
        <v>4559823</v>
      </c>
      <c r="J22" s="325">
        <v>0</v>
      </c>
      <c r="K22" s="326">
        <v>0</v>
      </c>
      <c r="L22" s="326">
        <v>0</v>
      </c>
      <c r="M22" s="326">
        <v>0</v>
      </c>
      <c r="N22" s="326">
        <v>0</v>
      </c>
      <c r="O22" s="326">
        <v>0</v>
      </c>
      <c r="P22" s="325">
        <v>4996623</v>
      </c>
    </row>
    <row r="23" spans="1:16" ht="19.5" customHeight="1" x14ac:dyDescent="0.25">
      <c r="A23" s="317" t="s">
        <v>200</v>
      </c>
      <c r="B23" s="322" t="s">
        <v>199</v>
      </c>
      <c r="C23" s="323" t="s">
        <v>198</v>
      </c>
      <c r="D23" s="324" t="s">
        <v>197</v>
      </c>
      <c r="E23" s="325">
        <v>270800</v>
      </c>
      <c r="F23" s="326">
        <v>270800</v>
      </c>
      <c r="G23" s="326">
        <v>0</v>
      </c>
      <c r="H23" s="326">
        <v>0</v>
      </c>
      <c r="I23" s="326">
        <v>0</v>
      </c>
      <c r="J23" s="325">
        <v>0</v>
      </c>
      <c r="K23" s="326">
        <v>0</v>
      </c>
      <c r="L23" s="326">
        <v>0</v>
      </c>
      <c r="M23" s="326">
        <v>0</v>
      </c>
      <c r="N23" s="326">
        <v>0</v>
      </c>
      <c r="O23" s="326">
        <v>0</v>
      </c>
      <c r="P23" s="325">
        <v>270800</v>
      </c>
    </row>
    <row r="24" spans="1:16" ht="30" customHeight="1" x14ac:dyDescent="0.25">
      <c r="A24" s="317" t="s">
        <v>340</v>
      </c>
      <c r="B24" s="322" t="s">
        <v>341</v>
      </c>
      <c r="C24" s="323" t="s">
        <v>142</v>
      </c>
      <c r="D24" s="324" t="s">
        <v>342</v>
      </c>
      <c r="E24" s="325">
        <v>0</v>
      </c>
      <c r="F24" s="326">
        <v>0</v>
      </c>
      <c r="G24" s="326">
        <v>0</v>
      </c>
      <c r="H24" s="326">
        <v>0</v>
      </c>
      <c r="I24" s="326">
        <v>0</v>
      </c>
      <c r="J24" s="325">
        <v>632000</v>
      </c>
      <c r="K24" s="326">
        <v>632000</v>
      </c>
      <c r="L24" s="326">
        <v>0</v>
      </c>
      <c r="M24" s="326">
        <v>0</v>
      </c>
      <c r="N24" s="326">
        <v>0</v>
      </c>
      <c r="O24" s="326">
        <v>632000</v>
      </c>
      <c r="P24" s="325">
        <v>632000</v>
      </c>
    </row>
    <row r="25" spans="1:16" ht="31.5" customHeight="1" x14ac:dyDescent="0.25">
      <c r="A25" s="317" t="s">
        <v>378</v>
      </c>
      <c r="B25" s="322" t="s">
        <v>379</v>
      </c>
      <c r="C25" s="323" t="s">
        <v>142</v>
      </c>
      <c r="D25" s="324" t="s">
        <v>380</v>
      </c>
      <c r="E25" s="325">
        <v>0</v>
      </c>
      <c r="F25" s="326">
        <v>0</v>
      </c>
      <c r="G25" s="326">
        <v>0</v>
      </c>
      <c r="H25" s="326">
        <v>0</v>
      </c>
      <c r="I25" s="326">
        <v>0</v>
      </c>
      <c r="J25" s="325">
        <v>1500000</v>
      </c>
      <c r="K25" s="326">
        <v>1500000</v>
      </c>
      <c r="L25" s="326">
        <v>0</v>
      </c>
      <c r="M25" s="326">
        <v>0</v>
      </c>
      <c r="N25" s="326">
        <v>0</v>
      </c>
      <c r="O25" s="326">
        <v>1500000</v>
      </c>
      <c r="P25" s="325">
        <v>1500000</v>
      </c>
    </row>
    <row r="26" spans="1:16" ht="29.25" customHeight="1" x14ac:dyDescent="0.25">
      <c r="A26" s="317" t="s">
        <v>196</v>
      </c>
      <c r="B26" s="322" t="s">
        <v>195</v>
      </c>
      <c r="C26" s="323" t="s">
        <v>142</v>
      </c>
      <c r="D26" s="324" t="s">
        <v>194</v>
      </c>
      <c r="E26" s="325">
        <v>400000</v>
      </c>
      <c r="F26" s="326">
        <v>0</v>
      </c>
      <c r="G26" s="326">
        <v>0</v>
      </c>
      <c r="H26" s="326">
        <v>0</v>
      </c>
      <c r="I26" s="326">
        <v>400000</v>
      </c>
      <c r="J26" s="325">
        <v>0</v>
      </c>
      <c r="K26" s="326">
        <v>0</v>
      </c>
      <c r="L26" s="326">
        <v>0</v>
      </c>
      <c r="M26" s="326">
        <v>0</v>
      </c>
      <c r="N26" s="326">
        <v>0</v>
      </c>
      <c r="O26" s="326">
        <v>0</v>
      </c>
      <c r="P26" s="325">
        <v>400000</v>
      </c>
    </row>
    <row r="27" spans="1:16" ht="41.25" customHeight="1" x14ac:dyDescent="0.25">
      <c r="A27" s="317" t="s">
        <v>343</v>
      </c>
      <c r="B27" s="322" t="s">
        <v>344</v>
      </c>
      <c r="C27" s="323" t="s">
        <v>138</v>
      </c>
      <c r="D27" s="324" t="s">
        <v>345</v>
      </c>
      <c r="E27" s="325">
        <v>0</v>
      </c>
      <c r="F27" s="326">
        <v>0</v>
      </c>
      <c r="G27" s="326">
        <v>0</v>
      </c>
      <c r="H27" s="326">
        <v>0</v>
      </c>
      <c r="I27" s="326">
        <v>0</v>
      </c>
      <c r="J27" s="325">
        <v>2272633</v>
      </c>
      <c r="K27" s="326">
        <v>2272633</v>
      </c>
      <c r="L27" s="326">
        <v>0</v>
      </c>
      <c r="M27" s="326">
        <v>0</v>
      </c>
      <c r="N27" s="326">
        <v>0</v>
      </c>
      <c r="O27" s="326">
        <v>2272633</v>
      </c>
      <c r="P27" s="325">
        <v>2272633</v>
      </c>
    </row>
    <row r="28" spans="1:16" ht="44.25" customHeight="1" x14ac:dyDescent="0.25">
      <c r="A28" s="317" t="s">
        <v>419</v>
      </c>
      <c r="B28" s="322" t="s">
        <v>420</v>
      </c>
      <c r="C28" s="323" t="s">
        <v>138</v>
      </c>
      <c r="D28" s="324" t="s">
        <v>421</v>
      </c>
      <c r="E28" s="325">
        <v>0</v>
      </c>
      <c r="F28" s="326">
        <v>0</v>
      </c>
      <c r="G28" s="326">
        <v>0</v>
      </c>
      <c r="H28" s="326">
        <v>0</v>
      </c>
      <c r="I28" s="326">
        <v>0</v>
      </c>
      <c r="J28" s="325">
        <v>7418500</v>
      </c>
      <c r="K28" s="326">
        <v>7418500</v>
      </c>
      <c r="L28" s="326">
        <v>0</v>
      </c>
      <c r="M28" s="326">
        <v>0</v>
      </c>
      <c r="N28" s="326">
        <v>0</v>
      </c>
      <c r="O28" s="326">
        <v>7418500</v>
      </c>
      <c r="P28" s="325">
        <v>7418500</v>
      </c>
    </row>
    <row r="29" spans="1:16" ht="40.5" customHeight="1" x14ac:dyDescent="0.25">
      <c r="A29" s="317" t="s">
        <v>193</v>
      </c>
      <c r="B29" s="322" t="s">
        <v>192</v>
      </c>
      <c r="C29" s="323" t="s">
        <v>191</v>
      </c>
      <c r="D29" s="324" t="s">
        <v>190</v>
      </c>
      <c r="E29" s="325">
        <v>1400000</v>
      </c>
      <c r="F29" s="326">
        <v>1400000</v>
      </c>
      <c r="G29" s="326">
        <v>0</v>
      </c>
      <c r="H29" s="326">
        <v>0</v>
      </c>
      <c r="I29" s="326">
        <v>0</v>
      </c>
      <c r="J29" s="325">
        <v>0</v>
      </c>
      <c r="K29" s="326">
        <v>0</v>
      </c>
      <c r="L29" s="326">
        <v>0</v>
      </c>
      <c r="M29" s="326">
        <v>0</v>
      </c>
      <c r="N29" s="326">
        <v>0</v>
      </c>
      <c r="O29" s="326">
        <v>0</v>
      </c>
      <c r="P29" s="325">
        <v>1400000</v>
      </c>
    </row>
    <row r="30" spans="1:16" ht="31.5" customHeight="1" x14ac:dyDescent="0.25">
      <c r="A30" s="317" t="s">
        <v>189</v>
      </c>
      <c r="B30" s="322" t="s">
        <v>188</v>
      </c>
      <c r="C30" s="323" t="s">
        <v>138</v>
      </c>
      <c r="D30" s="324" t="s">
        <v>187</v>
      </c>
      <c r="E30" s="325">
        <v>30000</v>
      </c>
      <c r="F30" s="326">
        <v>30000</v>
      </c>
      <c r="G30" s="326">
        <v>0</v>
      </c>
      <c r="H30" s="326">
        <v>0</v>
      </c>
      <c r="I30" s="326">
        <v>0</v>
      </c>
      <c r="J30" s="325">
        <v>0</v>
      </c>
      <c r="K30" s="326">
        <v>0</v>
      </c>
      <c r="L30" s="326">
        <v>0</v>
      </c>
      <c r="M30" s="326">
        <v>0</v>
      </c>
      <c r="N30" s="326">
        <v>0</v>
      </c>
      <c r="O30" s="326">
        <v>0</v>
      </c>
      <c r="P30" s="325">
        <v>30000</v>
      </c>
    </row>
    <row r="31" spans="1:16" ht="32.25" customHeight="1" x14ac:dyDescent="0.25">
      <c r="A31" s="317" t="s">
        <v>186</v>
      </c>
      <c r="B31" s="322" t="s">
        <v>185</v>
      </c>
      <c r="C31" s="323" t="s">
        <v>184</v>
      </c>
      <c r="D31" s="324" t="s">
        <v>183</v>
      </c>
      <c r="E31" s="325">
        <v>403000</v>
      </c>
      <c r="F31" s="326">
        <v>403000</v>
      </c>
      <c r="G31" s="326">
        <v>292060</v>
      </c>
      <c r="H31" s="326">
        <v>0</v>
      </c>
      <c r="I31" s="326">
        <v>0</v>
      </c>
      <c r="J31" s="325">
        <v>0</v>
      </c>
      <c r="K31" s="326">
        <v>0</v>
      </c>
      <c r="L31" s="326">
        <v>0</v>
      </c>
      <c r="M31" s="326">
        <v>0</v>
      </c>
      <c r="N31" s="326">
        <v>0</v>
      </c>
      <c r="O31" s="326">
        <v>0</v>
      </c>
      <c r="P31" s="325">
        <v>403000</v>
      </c>
    </row>
    <row r="32" spans="1:16" ht="30" customHeight="1" x14ac:dyDescent="0.25">
      <c r="A32" s="317" t="s">
        <v>182</v>
      </c>
      <c r="B32" s="322" t="s">
        <v>181</v>
      </c>
      <c r="C32" s="323" t="s">
        <v>180</v>
      </c>
      <c r="D32" s="324" t="s">
        <v>179</v>
      </c>
      <c r="E32" s="325">
        <v>0</v>
      </c>
      <c r="F32" s="326">
        <v>0</v>
      </c>
      <c r="G32" s="326">
        <v>0</v>
      </c>
      <c r="H32" s="326">
        <v>0</v>
      </c>
      <c r="I32" s="326">
        <v>0</v>
      </c>
      <c r="J32" s="325">
        <v>80000</v>
      </c>
      <c r="K32" s="326">
        <v>0</v>
      </c>
      <c r="L32" s="326">
        <v>80000</v>
      </c>
      <c r="M32" s="326">
        <v>0</v>
      </c>
      <c r="N32" s="326">
        <v>0</v>
      </c>
      <c r="O32" s="326">
        <v>0</v>
      </c>
      <c r="P32" s="325">
        <v>80000</v>
      </c>
    </row>
    <row r="33" spans="1:16" ht="25.5" x14ac:dyDescent="0.25">
      <c r="A33" s="217" t="s">
        <v>178</v>
      </c>
      <c r="B33" s="318"/>
      <c r="C33" s="319"/>
      <c r="D33" s="320" t="s">
        <v>254</v>
      </c>
      <c r="E33" s="321">
        <v>74998515</v>
      </c>
      <c r="F33" s="321">
        <v>74998515</v>
      </c>
      <c r="G33" s="321">
        <v>52564921</v>
      </c>
      <c r="H33" s="321">
        <v>6187237</v>
      </c>
      <c r="I33" s="321">
        <v>0</v>
      </c>
      <c r="J33" s="321">
        <v>6291384</v>
      </c>
      <c r="K33" s="321">
        <v>4402669</v>
      </c>
      <c r="L33" s="321">
        <v>1888715</v>
      </c>
      <c r="M33" s="321">
        <v>0</v>
      </c>
      <c r="N33" s="321">
        <v>0</v>
      </c>
      <c r="O33" s="321">
        <v>4402669</v>
      </c>
      <c r="P33" s="321">
        <v>81289899</v>
      </c>
    </row>
    <row r="34" spans="1:16" ht="27" customHeight="1" x14ac:dyDescent="0.25">
      <c r="A34" s="217" t="s">
        <v>177</v>
      </c>
      <c r="B34" s="318"/>
      <c r="C34" s="319"/>
      <c r="D34" s="320" t="s">
        <v>254</v>
      </c>
      <c r="E34" s="321">
        <v>74998515</v>
      </c>
      <c r="F34" s="321">
        <v>74998515</v>
      </c>
      <c r="G34" s="321">
        <v>52564921</v>
      </c>
      <c r="H34" s="321">
        <v>6187237</v>
      </c>
      <c r="I34" s="321">
        <v>0</v>
      </c>
      <c r="J34" s="321">
        <v>6291384</v>
      </c>
      <c r="K34" s="321">
        <v>4402669</v>
      </c>
      <c r="L34" s="321">
        <v>1888715</v>
      </c>
      <c r="M34" s="321">
        <v>0</v>
      </c>
      <c r="N34" s="321">
        <v>0</v>
      </c>
      <c r="O34" s="321">
        <v>4402669</v>
      </c>
      <c r="P34" s="321">
        <v>81289899</v>
      </c>
    </row>
    <row r="35" spans="1:16" ht="38.25" x14ac:dyDescent="0.25">
      <c r="A35" s="317" t="s">
        <v>175</v>
      </c>
      <c r="B35" s="322" t="s">
        <v>70</v>
      </c>
      <c r="C35" s="323" t="s">
        <v>69</v>
      </c>
      <c r="D35" s="324" t="s">
        <v>68</v>
      </c>
      <c r="E35" s="325">
        <v>791000</v>
      </c>
      <c r="F35" s="326">
        <v>791000</v>
      </c>
      <c r="G35" s="326">
        <v>632700</v>
      </c>
      <c r="H35" s="326">
        <v>0</v>
      </c>
      <c r="I35" s="326">
        <v>0</v>
      </c>
      <c r="J35" s="325">
        <v>0</v>
      </c>
      <c r="K35" s="326">
        <v>0</v>
      </c>
      <c r="L35" s="326">
        <v>0</v>
      </c>
      <c r="M35" s="326">
        <v>0</v>
      </c>
      <c r="N35" s="326">
        <v>0</v>
      </c>
      <c r="O35" s="326">
        <v>0</v>
      </c>
      <c r="P35" s="325">
        <v>791000</v>
      </c>
    </row>
    <row r="36" spans="1:16" ht="19.5" customHeight="1" x14ac:dyDescent="0.25">
      <c r="A36" s="317" t="s">
        <v>174</v>
      </c>
      <c r="B36" s="322" t="s">
        <v>58</v>
      </c>
      <c r="C36" s="323" t="s">
        <v>65</v>
      </c>
      <c r="D36" s="324" t="s">
        <v>97</v>
      </c>
      <c r="E36" s="325">
        <v>15000</v>
      </c>
      <c r="F36" s="326">
        <v>15000</v>
      </c>
      <c r="G36" s="326">
        <v>0</v>
      </c>
      <c r="H36" s="326">
        <v>0</v>
      </c>
      <c r="I36" s="326">
        <v>0</v>
      </c>
      <c r="J36" s="325">
        <v>0</v>
      </c>
      <c r="K36" s="326">
        <v>0</v>
      </c>
      <c r="L36" s="326">
        <v>0</v>
      </c>
      <c r="M36" s="326">
        <v>0</v>
      </c>
      <c r="N36" s="326">
        <v>0</v>
      </c>
      <c r="O36" s="326">
        <v>0</v>
      </c>
      <c r="P36" s="325">
        <v>15000</v>
      </c>
    </row>
    <row r="37" spans="1:16" ht="21.75" customHeight="1" x14ac:dyDescent="0.25">
      <c r="A37" s="317" t="s">
        <v>173</v>
      </c>
      <c r="B37" s="322" t="s">
        <v>172</v>
      </c>
      <c r="C37" s="323" t="s">
        <v>171</v>
      </c>
      <c r="D37" s="324" t="s">
        <v>170</v>
      </c>
      <c r="E37" s="325">
        <v>9382000</v>
      </c>
      <c r="F37" s="326">
        <v>9382000</v>
      </c>
      <c r="G37" s="326">
        <v>6270000</v>
      </c>
      <c r="H37" s="326">
        <v>583197</v>
      </c>
      <c r="I37" s="326">
        <v>0</v>
      </c>
      <c r="J37" s="325">
        <v>650000</v>
      </c>
      <c r="K37" s="326">
        <v>0</v>
      </c>
      <c r="L37" s="326">
        <v>650000</v>
      </c>
      <c r="M37" s="326">
        <v>0</v>
      </c>
      <c r="N37" s="326">
        <v>0</v>
      </c>
      <c r="O37" s="326">
        <v>0</v>
      </c>
      <c r="P37" s="325">
        <v>10032000</v>
      </c>
    </row>
    <row r="38" spans="1:16" ht="66.75" customHeight="1" x14ac:dyDescent="0.25">
      <c r="A38" s="317" t="s">
        <v>167</v>
      </c>
      <c r="B38" s="322" t="s">
        <v>119</v>
      </c>
      <c r="C38" s="323" t="s">
        <v>169</v>
      </c>
      <c r="D38" s="324" t="s">
        <v>168</v>
      </c>
      <c r="E38" s="325">
        <v>55881370</v>
      </c>
      <c r="F38" s="326">
        <v>55881370</v>
      </c>
      <c r="G38" s="326">
        <v>39378200</v>
      </c>
      <c r="H38" s="326">
        <v>5038340</v>
      </c>
      <c r="I38" s="326">
        <v>0</v>
      </c>
      <c r="J38" s="325">
        <v>1243015</v>
      </c>
      <c r="K38" s="326">
        <v>4300</v>
      </c>
      <c r="L38" s="326">
        <v>1238715</v>
      </c>
      <c r="M38" s="326">
        <v>0</v>
      </c>
      <c r="N38" s="326">
        <v>0</v>
      </c>
      <c r="O38" s="326">
        <v>4300</v>
      </c>
      <c r="P38" s="325">
        <v>57124385</v>
      </c>
    </row>
    <row r="39" spans="1:16" ht="38.25" x14ac:dyDescent="0.25">
      <c r="A39" s="317" t="s">
        <v>166</v>
      </c>
      <c r="B39" s="322" t="s">
        <v>104</v>
      </c>
      <c r="C39" s="323" t="s">
        <v>94</v>
      </c>
      <c r="D39" s="324" t="s">
        <v>165</v>
      </c>
      <c r="E39" s="325">
        <v>2553445</v>
      </c>
      <c r="F39" s="326">
        <v>2553445</v>
      </c>
      <c r="G39" s="326">
        <v>2054040</v>
      </c>
      <c r="H39" s="326">
        <v>69700</v>
      </c>
      <c r="I39" s="326">
        <v>0</v>
      </c>
      <c r="J39" s="325">
        <v>0</v>
      </c>
      <c r="K39" s="326">
        <v>0</v>
      </c>
      <c r="L39" s="326">
        <v>0</v>
      </c>
      <c r="M39" s="326">
        <v>0</v>
      </c>
      <c r="N39" s="326">
        <v>0</v>
      </c>
      <c r="O39" s="326">
        <v>0</v>
      </c>
      <c r="P39" s="325">
        <v>2553445</v>
      </c>
    </row>
    <row r="40" spans="1:16" ht="27.75" customHeight="1" x14ac:dyDescent="0.25">
      <c r="A40" s="317" t="s">
        <v>164</v>
      </c>
      <c r="B40" s="322" t="s">
        <v>163</v>
      </c>
      <c r="C40" s="323" t="s">
        <v>156</v>
      </c>
      <c r="D40" s="324" t="s">
        <v>162</v>
      </c>
      <c r="E40" s="325">
        <v>737000</v>
      </c>
      <c r="F40" s="326">
        <v>737000</v>
      </c>
      <c r="G40" s="326">
        <v>588540</v>
      </c>
      <c r="H40" s="326">
        <v>0</v>
      </c>
      <c r="I40" s="326">
        <v>0</v>
      </c>
      <c r="J40" s="325">
        <v>0</v>
      </c>
      <c r="K40" s="326">
        <v>0</v>
      </c>
      <c r="L40" s="326">
        <v>0</v>
      </c>
      <c r="M40" s="326">
        <v>0</v>
      </c>
      <c r="N40" s="326">
        <v>0</v>
      </c>
      <c r="O40" s="326">
        <v>0</v>
      </c>
      <c r="P40" s="325">
        <v>737000</v>
      </c>
    </row>
    <row r="41" spans="1:16" ht="28.5" customHeight="1" x14ac:dyDescent="0.25">
      <c r="A41" s="317" t="s">
        <v>161</v>
      </c>
      <c r="B41" s="322" t="s">
        <v>160</v>
      </c>
      <c r="C41" s="323" t="s">
        <v>156</v>
      </c>
      <c r="D41" s="324" t="s">
        <v>159</v>
      </c>
      <c r="E41" s="325">
        <v>2970500</v>
      </c>
      <c r="F41" s="326">
        <v>2970500</v>
      </c>
      <c r="G41" s="326">
        <v>2101441</v>
      </c>
      <c r="H41" s="326">
        <v>149000</v>
      </c>
      <c r="I41" s="326">
        <v>0</v>
      </c>
      <c r="J41" s="325">
        <v>219450</v>
      </c>
      <c r="K41" s="326">
        <v>219450</v>
      </c>
      <c r="L41" s="326">
        <v>0</v>
      </c>
      <c r="M41" s="326">
        <v>0</v>
      </c>
      <c r="N41" s="326">
        <v>0</v>
      </c>
      <c r="O41" s="326">
        <v>219450</v>
      </c>
      <c r="P41" s="325">
        <v>3189950</v>
      </c>
    </row>
    <row r="42" spans="1:16" ht="21" customHeight="1" x14ac:dyDescent="0.25">
      <c r="A42" s="317" t="s">
        <v>158</v>
      </c>
      <c r="B42" s="322" t="s">
        <v>157</v>
      </c>
      <c r="C42" s="323" t="s">
        <v>156</v>
      </c>
      <c r="D42" s="324" t="s">
        <v>155</v>
      </c>
      <c r="E42" s="325">
        <v>161300</v>
      </c>
      <c r="F42" s="326">
        <v>161300</v>
      </c>
      <c r="G42" s="326">
        <v>0</v>
      </c>
      <c r="H42" s="326">
        <v>0</v>
      </c>
      <c r="I42" s="326">
        <v>0</v>
      </c>
      <c r="J42" s="325">
        <v>0</v>
      </c>
      <c r="K42" s="326">
        <v>0</v>
      </c>
      <c r="L42" s="326">
        <v>0</v>
      </c>
      <c r="M42" s="326">
        <v>0</v>
      </c>
      <c r="N42" s="326">
        <v>0</v>
      </c>
      <c r="O42" s="326">
        <v>0</v>
      </c>
      <c r="P42" s="325">
        <v>161300</v>
      </c>
    </row>
    <row r="43" spans="1:16" ht="63.75" x14ac:dyDescent="0.25">
      <c r="A43" s="317" t="s">
        <v>154</v>
      </c>
      <c r="B43" s="322" t="s">
        <v>153</v>
      </c>
      <c r="C43" s="323" t="s">
        <v>115</v>
      </c>
      <c r="D43" s="324" t="s">
        <v>152</v>
      </c>
      <c r="E43" s="325">
        <v>130000</v>
      </c>
      <c r="F43" s="326">
        <v>130000</v>
      </c>
      <c r="G43" s="326">
        <v>0</v>
      </c>
      <c r="H43" s="326">
        <v>0</v>
      </c>
      <c r="I43" s="326">
        <v>0</v>
      </c>
      <c r="J43" s="325">
        <v>0</v>
      </c>
      <c r="K43" s="326">
        <v>0</v>
      </c>
      <c r="L43" s="326">
        <v>0</v>
      </c>
      <c r="M43" s="326">
        <v>0</v>
      </c>
      <c r="N43" s="326">
        <v>0</v>
      </c>
      <c r="O43" s="326">
        <v>0</v>
      </c>
      <c r="P43" s="325">
        <v>130000</v>
      </c>
    </row>
    <row r="44" spans="1:16" ht="30" customHeight="1" x14ac:dyDescent="0.25">
      <c r="A44" s="317" t="s">
        <v>151</v>
      </c>
      <c r="B44" s="322" t="s">
        <v>150</v>
      </c>
      <c r="C44" s="323" t="s">
        <v>146</v>
      </c>
      <c r="D44" s="324" t="s">
        <v>149</v>
      </c>
      <c r="E44" s="325">
        <v>110000</v>
      </c>
      <c r="F44" s="326">
        <v>110000</v>
      </c>
      <c r="G44" s="326">
        <v>0</v>
      </c>
      <c r="H44" s="326">
        <v>0</v>
      </c>
      <c r="I44" s="326">
        <v>0</v>
      </c>
      <c r="J44" s="325">
        <v>0</v>
      </c>
      <c r="K44" s="326">
        <v>0</v>
      </c>
      <c r="L44" s="326">
        <v>0</v>
      </c>
      <c r="M44" s="326">
        <v>0</v>
      </c>
      <c r="N44" s="326">
        <v>0</v>
      </c>
      <c r="O44" s="326">
        <v>0</v>
      </c>
      <c r="P44" s="325">
        <v>110000</v>
      </c>
    </row>
    <row r="45" spans="1:16" ht="28.5" customHeight="1" x14ac:dyDescent="0.25">
      <c r="A45" s="317" t="s">
        <v>148</v>
      </c>
      <c r="B45" s="322" t="s">
        <v>147</v>
      </c>
      <c r="C45" s="323" t="s">
        <v>146</v>
      </c>
      <c r="D45" s="324" t="s">
        <v>145</v>
      </c>
      <c r="E45" s="325">
        <v>2266900</v>
      </c>
      <c r="F45" s="326">
        <v>2266900</v>
      </c>
      <c r="G45" s="326">
        <v>1540000</v>
      </c>
      <c r="H45" s="326">
        <v>347000</v>
      </c>
      <c r="I45" s="326">
        <v>0</v>
      </c>
      <c r="J45" s="325">
        <v>25100</v>
      </c>
      <c r="K45" s="326">
        <v>25100</v>
      </c>
      <c r="L45" s="326">
        <v>0</v>
      </c>
      <c r="M45" s="326">
        <v>0</v>
      </c>
      <c r="N45" s="326">
        <v>0</v>
      </c>
      <c r="O45" s="326">
        <v>25100</v>
      </c>
      <c r="P45" s="325">
        <v>2292000</v>
      </c>
    </row>
    <row r="46" spans="1:16" ht="22.5" customHeight="1" x14ac:dyDescent="0.25">
      <c r="A46" s="317" t="s">
        <v>144</v>
      </c>
      <c r="B46" s="322" t="s">
        <v>143</v>
      </c>
      <c r="C46" s="323" t="s">
        <v>142</v>
      </c>
      <c r="D46" s="324" t="s">
        <v>141</v>
      </c>
      <c r="E46" s="325">
        <v>0</v>
      </c>
      <c r="F46" s="326">
        <v>0</v>
      </c>
      <c r="G46" s="326">
        <v>0</v>
      </c>
      <c r="H46" s="326">
        <v>0</v>
      </c>
      <c r="I46" s="326">
        <v>0</v>
      </c>
      <c r="J46" s="325">
        <v>2279530</v>
      </c>
      <c r="K46" s="326">
        <v>2279530</v>
      </c>
      <c r="L46" s="326">
        <v>0</v>
      </c>
      <c r="M46" s="326">
        <v>0</v>
      </c>
      <c r="N46" s="326">
        <v>0</v>
      </c>
      <c r="O46" s="326">
        <v>2279530</v>
      </c>
      <c r="P46" s="325">
        <v>2279530</v>
      </c>
    </row>
    <row r="47" spans="1:16" ht="42" customHeight="1" x14ac:dyDescent="0.25">
      <c r="A47" s="317" t="s">
        <v>140</v>
      </c>
      <c r="B47" s="322" t="s">
        <v>139</v>
      </c>
      <c r="C47" s="323" t="s">
        <v>138</v>
      </c>
      <c r="D47" s="324" t="s">
        <v>137</v>
      </c>
      <c r="E47" s="325">
        <v>0</v>
      </c>
      <c r="F47" s="326">
        <v>0</v>
      </c>
      <c r="G47" s="326">
        <v>0</v>
      </c>
      <c r="H47" s="326">
        <v>0</v>
      </c>
      <c r="I47" s="326">
        <v>0</v>
      </c>
      <c r="J47" s="325">
        <v>1600000</v>
      </c>
      <c r="K47" s="326">
        <v>1600000</v>
      </c>
      <c r="L47" s="326">
        <v>0</v>
      </c>
      <c r="M47" s="326">
        <v>0</v>
      </c>
      <c r="N47" s="326">
        <v>0</v>
      </c>
      <c r="O47" s="326">
        <v>1600000</v>
      </c>
      <c r="P47" s="325">
        <v>1600000</v>
      </c>
    </row>
    <row r="48" spans="1:16" ht="45.75" customHeight="1" x14ac:dyDescent="0.25">
      <c r="A48" s="317" t="s">
        <v>346</v>
      </c>
      <c r="B48" s="322" t="s">
        <v>344</v>
      </c>
      <c r="C48" s="323" t="s">
        <v>138</v>
      </c>
      <c r="D48" s="324" t="s">
        <v>345</v>
      </c>
      <c r="E48" s="325">
        <v>0</v>
      </c>
      <c r="F48" s="326">
        <v>0</v>
      </c>
      <c r="G48" s="326">
        <v>0</v>
      </c>
      <c r="H48" s="326">
        <v>0</v>
      </c>
      <c r="I48" s="326">
        <v>0</v>
      </c>
      <c r="J48" s="325">
        <v>274289</v>
      </c>
      <c r="K48" s="326">
        <v>274289</v>
      </c>
      <c r="L48" s="326">
        <v>0</v>
      </c>
      <c r="M48" s="326">
        <v>0</v>
      </c>
      <c r="N48" s="326">
        <v>0</v>
      </c>
      <c r="O48" s="326">
        <v>274289</v>
      </c>
      <c r="P48" s="325">
        <v>274289</v>
      </c>
    </row>
    <row r="49" spans="1:16" ht="30.75" customHeight="1" x14ac:dyDescent="0.25">
      <c r="A49" s="217" t="s">
        <v>136</v>
      </c>
      <c r="B49" s="318"/>
      <c r="C49" s="319"/>
      <c r="D49" s="320" t="s">
        <v>134</v>
      </c>
      <c r="E49" s="321">
        <v>7112300</v>
      </c>
      <c r="F49" s="321">
        <v>7112300</v>
      </c>
      <c r="G49" s="321">
        <v>4633900</v>
      </c>
      <c r="H49" s="321">
        <v>141225</v>
      </c>
      <c r="I49" s="321">
        <v>0</v>
      </c>
      <c r="J49" s="321">
        <v>219000</v>
      </c>
      <c r="K49" s="321">
        <v>35000</v>
      </c>
      <c r="L49" s="321">
        <v>166000</v>
      </c>
      <c r="M49" s="321">
        <v>90000</v>
      </c>
      <c r="N49" s="321">
        <v>0</v>
      </c>
      <c r="O49" s="321">
        <v>53000</v>
      </c>
      <c r="P49" s="321">
        <v>7331300</v>
      </c>
    </row>
    <row r="50" spans="1:16" ht="30.75" customHeight="1" x14ac:dyDescent="0.25">
      <c r="A50" s="217" t="s">
        <v>135</v>
      </c>
      <c r="B50" s="318"/>
      <c r="C50" s="319"/>
      <c r="D50" s="320" t="s">
        <v>134</v>
      </c>
      <c r="E50" s="321">
        <v>7112300</v>
      </c>
      <c r="F50" s="321">
        <v>7112300</v>
      </c>
      <c r="G50" s="321">
        <v>4633900</v>
      </c>
      <c r="H50" s="321">
        <v>141225</v>
      </c>
      <c r="I50" s="321">
        <v>0</v>
      </c>
      <c r="J50" s="321">
        <v>219000</v>
      </c>
      <c r="K50" s="321">
        <v>35000</v>
      </c>
      <c r="L50" s="321">
        <v>166000</v>
      </c>
      <c r="M50" s="321">
        <v>90000</v>
      </c>
      <c r="N50" s="321">
        <v>0</v>
      </c>
      <c r="O50" s="321">
        <v>53000</v>
      </c>
      <c r="P50" s="321">
        <v>7331300</v>
      </c>
    </row>
    <row r="51" spans="1:16" ht="41.25" customHeight="1" x14ac:dyDescent="0.25">
      <c r="A51" s="317" t="s">
        <v>133</v>
      </c>
      <c r="B51" s="322" t="s">
        <v>70</v>
      </c>
      <c r="C51" s="323" t="s">
        <v>69</v>
      </c>
      <c r="D51" s="324" t="s">
        <v>68</v>
      </c>
      <c r="E51" s="325">
        <v>694000</v>
      </c>
      <c r="F51" s="326">
        <v>694000</v>
      </c>
      <c r="G51" s="326">
        <v>532000</v>
      </c>
      <c r="H51" s="326">
        <v>28000</v>
      </c>
      <c r="I51" s="326">
        <v>0</v>
      </c>
      <c r="J51" s="325">
        <v>0</v>
      </c>
      <c r="K51" s="326">
        <v>0</v>
      </c>
      <c r="L51" s="326">
        <v>0</v>
      </c>
      <c r="M51" s="326">
        <v>0</v>
      </c>
      <c r="N51" s="326">
        <v>0</v>
      </c>
      <c r="O51" s="326">
        <v>0</v>
      </c>
      <c r="P51" s="325">
        <v>694000</v>
      </c>
    </row>
    <row r="52" spans="1:16" ht="18.75" customHeight="1" x14ac:dyDescent="0.25">
      <c r="A52" s="317" t="s">
        <v>132</v>
      </c>
      <c r="B52" s="322" t="s">
        <v>58</v>
      </c>
      <c r="C52" s="323" t="s">
        <v>65</v>
      </c>
      <c r="D52" s="324" t="s">
        <v>97</v>
      </c>
      <c r="E52" s="325">
        <v>20000</v>
      </c>
      <c r="F52" s="326">
        <v>20000</v>
      </c>
      <c r="G52" s="326">
        <v>0</v>
      </c>
      <c r="H52" s="326">
        <v>0</v>
      </c>
      <c r="I52" s="326">
        <v>0</v>
      </c>
      <c r="J52" s="325">
        <v>0</v>
      </c>
      <c r="K52" s="326">
        <v>0</v>
      </c>
      <c r="L52" s="326">
        <v>0</v>
      </c>
      <c r="M52" s="326">
        <v>0</v>
      </c>
      <c r="N52" s="326">
        <v>0</v>
      </c>
      <c r="O52" s="326">
        <v>0</v>
      </c>
      <c r="P52" s="325">
        <v>20000</v>
      </c>
    </row>
    <row r="53" spans="1:16" ht="26.25" customHeight="1" x14ac:dyDescent="0.25">
      <c r="A53" s="317" t="s">
        <v>131</v>
      </c>
      <c r="B53" s="322" t="s">
        <v>130</v>
      </c>
      <c r="C53" s="323" t="s">
        <v>123</v>
      </c>
      <c r="D53" s="324" t="s">
        <v>129</v>
      </c>
      <c r="E53" s="325">
        <v>80000</v>
      </c>
      <c r="F53" s="326">
        <v>80000</v>
      </c>
      <c r="G53" s="326">
        <v>0</v>
      </c>
      <c r="H53" s="326">
        <v>0</v>
      </c>
      <c r="I53" s="326">
        <v>0</v>
      </c>
      <c r="J53" s="325">
        <v>0</v>
      </c>
      <c r="K53" s="326">
        <v>0</v>
      </c>
      <c r="L53" s="326">
        <v>0</v>
      </c>
      <c r="M53" s="326">
        <v>0</v>
      </c>
      <c r="N53" s="326">
        <v>0</v>
      </c>
      <c r="O53" s="326">
        <v>0</v>
      </c>
      <c r="P53" s="325">
        <v>80000</v>
      </c>
    </row>
    <row r="54" spans="1:16" ht="41.25" customHeight="1" x14ac:dyDescent="0.25">
      <c r="A54" s="317" t="s">
        <v>128</v>
      </c>
      <c r="B54" s="322" t="s">
        <v>127</v>
      </c>
      <c r="C54" s="323" t="s">
        <v>123</v>
      </c>
      <c r="D54" s="324" t="s">
        <v>126</v>
      </c>
      <c r="E54" s="325">
        <v>600000</v>
      </c>
      <c r="F54" s="326">
        <v>600000</v>
      </c>
      <c r="G54" s="326">
        <v>0</v>
      </c>
      <c r="H54" s="326">
        <v>0</v>
      </c>
      <c r="I54" s="326">
        <v>0</v>
      </c>
      <c r="J54" s="325">
        <v>0</v>
      </c>
      <c r="K54" s="326">
        <v>0</v>
      </c>
      <c r="L54" s="326">
        <v>0</v>
      </c>
      <c r="M54" s="326">
        <v>0</v>
      </c>
      <c r="N54" s="326">
        <v>0</v>
      </c>
      <c r="O54" s="326">
        <v>0</v>
      </c>
      <c r="P54" s="325">
        <v>600000</v>
      </c>
    </row>
    <row r="55" spans="1:16" ht="44.25" customHeight="1" x14ac:dyDescent="0.25">
      <c r="A55" s="317" t="s">
        <v>125</v>
      </c>
      <c r="B55" s="322" t="s">
        <v>124</v>
      </c>
      <c r="C55" s="323" t="s">
        <v>123</v>
      </c>
      <c r="D55" s="324" t="s">
        <v>122</v>
      </c>
      <c r="E55" s="325">
        <v>110000</v>
      </c>
      <c r="F55" s="326">
        <v>110000</v>
      </c>
      <c r="G55" s="326">
        <v>0</v>
      </c>
      <c r="H55" s="326">
        <v>0</v>
      </c>
      <c r="I55" s="326">
        <v>0</v>
      </c>
      <c r="J55" s="325">
        <v>0</v>
      </c>
      <c r="K55" s="326">
        <v>0</v>
      </c>
      <c r="L55" s="326">
        <v>0</v>
      </c>
      <c r="M55" s="326">
        <v>0</v>
      </c>
      <c r="N55" s="326">
        <v>0</v>
      </c>
      <c r="O55" s="326">
        <v>0</v>
      </c>
      <c r="P55" s="325">
        <v>110000</v>
      </c>
    </row>
    <row r="56" spans="1:16" ht="56.25" customHeight="1" x14ac:dyDescent="0.25">
      <c r="A56" s="317" t="s">
        <v>121</v>
      </c>
      <c r="B56" s="322" t="s">
        <v>120</v>
      </c>
      <c r="C56" s="323" t="s">
        <v>119</v>
      </c>
      <c r="D56" s="324" t="s">
        <v>118</v>
      </c>
      <c r="E56" s="325">
        <v>4102700</v>
      </c>
      <c r="F56" s="326">
        <v>4102700</v>
      </c>
      <c r="G56" s="326">
        <v>3224000</v>
      </c>
      <c r="H56" s="326">
        <v>72625</v>
      </c>
      <c r="I56" s="326">
        <v>0</v>
      </c>
      <c r="J56" s="325">
        <v>194000</v>
      </c>
      <c r="K56" s="326">
        <v>10000</v>
      </c>
      <c r="L56" s="326">
        <v>166000</v>
      </c>
      <c r="M56" s="326">
        <v>90000</v>
      </c>
      <c r="N56" s="326">
        <v>0</v>
      </c>
      <c r="O56" s="326">
        <v>28000</v>
      </c>
      <c r="P56" s="325">
        <v>4296700</v>
      </c>
    </row>
    <row r="57" spans="1:16" ht="33.75" customHeight="1" x14ac:dyDescent="0.25">
      <c r="A57" s="317" t="s">
        <v>117</v>
      </c>
      <c r="B57" s="322" t="s">
        <v>116</v>
      </c>
      <c r="C57" s="323" t="s">
        <v>115</v>
      </c>
      <c r="D57" s="324" t="s">
        <v>114</v>
      </c>
      <c r="E57" s="325">
        <v>686000</v>
      </c>
      <c r="F57" s="326">
        <v>686000</v>
      </c>
      <c r="G57" s="326">
        <v>524000</v>
      </c>
      <c r="H57" s="326">
        <v>22000</v>
      </c>
      <c r="I57" s="326">
        <v>0</v>
      </c>
      <c r="J57" s="325">
        <v>25000</v>
      </c>
      <c r="K57" s="326">
        <v>25000</v>
      </c>
      <c r="L57" s="326">
        <v>0</v>
      </c>
      <c r="M57" s="326">
        <v>0</v>
      </c>
      <c r="N57" s="326">
        <v>0</v>
      </c>
      <c r="O57" s="326">
        <v>25000</v>
      </c>
      <c r="P57" s="325">
        <v>711000</v>
      </c>
    </row>
    <row r="58" spans="1:16" ht="66" customHeight="1" x14ac:dyDescent="0.25">
      <c r="A58" s="317" t="s">
        <v>113</v>
      </c>
      <c r="B58" s="322" t="s">
        <v>112</v>
      </c>
      <c r="C58" s="323" t="s">
        <v>111</v>
      </c>
      <c r="D58" s="324" t="s">
        <v>110</v>
      </c>
      <c r="E58" s="325">
        <v>24800</v>
      </c>
      <c r="F58" s="326">
        <v>24800</v>
      </c>
      <c r="G58" s="326">
        <v>0</v>
      </c>
      <c r="H58" s="326">
        <v>0</v>
      </c>
      <c r="I58" s="326">
        <v>0</v>
      </c>
      <c r="J58" s="325">
        <v>0</v>
      </c>
      <c r="K58" s="326">
        <v>0</v>
      </c>
      <c r="L58" s="326">
        <v>0</v>
      </c>
      <c r="M58" s="326">
        <v>0</v>
      </c>
      <c r="N58" s="326">
        <v>0</v>
      </c>
      <c r="O58" s="326">
        <v>0</v>
      </c>
      <c r="P58" s="325">
        <v>24800</v>
      </c>
    </row>
    <row r="59" spans="1:16" ht="27.75" customHeight="1" x14ac:dyDescent="0.25">
      <c r="A59" s="317" t="s">
        <v>109</v>
      </c>
      <c r="B59" s="322" t="s">
        <v>108</v>
      </c>
      <c r="C59" s="323" t="s">
        <v>104</v>
      </c>
      <c r="D59" s="324" t="s">
        <v>107</v>
      </c>
      <c r="E59" s="325">
        <v>474800</v>
      </c>
      <c r="F59" s="326">
        <v>474800</v>
      </c>
      <c r="G59" s="326">
        <v>353900</v>
      </c>
      <c r="H59" s="326">
        <v>18600</v>
      </c>
      <c r="I59" s="326">
        <v>0</v>
      </c>
      <c r="J59" s="325">
        <v>0</v>
      </c>
      <c r="K59" s="326">
        <v>0</v>
      </c>
      <c r="L59" s="326">
        <v>0</v>
      </c>
      <c r="M59" s="326">
        <v>0</v>
      </c>
      <c r="N59" s="326">
        <v>0</v>
      </c>
      <c r="O59" s="326">
        <v>0</v>
      </c>
      <c r="P59" s="325">
        <v>474800</v>
      </c>
    </row>
    <row r="60" spans="1:16" ht="32.25" customHeight="1" x14ac:dyDescent="0.25">
      <c r="A60" s="317" t="s">
        <v>106</v>
      </c>
      <c r="B60" s="322" t="s">
        <v>105</v>
      </c>
      <c r="C60" s="323" t="s">
        <v>104</v>
      </c>
      <c r="D60" s="324" t="s">
        <v>103</v>
      </c>
      <c r="E60" s="325">
        <v>320000</v>
      </c>
      <c r="F60" s="326">
        <v>320000</v>
      </c>
      <c r="G60" s="326">
        <v>0</v>
      </c>
      <c r="H60" s="326">
        <v>0</v>
      </c>
      <c r="I60" s="326">
        <v>0</v>
      </c>
      <c r="J60" s="325">
        <v>0</v>
      </c>
      <c r="K60" s="326">
        <v>0</v>
      </c>
      <c r="L60" s="326">
        <v>0</v>
      </c>
      <c r="M60" s="326">
        <v>0</v>
      </c>
      <c r="N60" s="326">
        <v>0</v>
      </c>
      <c r="O60" s="326">
        <v>0</v>
      </c>
      <c r="P60" s="325">
        <v>320000</v>
      </c>
    </row>
    <row r="61" spans="1:16" ht="25.5" x14ac:dyDescent="0.25">
      <c r="A61" s="217" t="s">
        <v>102</v>
      </c>
      <c r="B61" s="318"/>
      <c r="C61" s="319"/>
      <c r="D61" s="320" t="s">
        <v>100</v>
      </c>
      <c r="E61" s="321">
        <v>9551200</v>
      </c>
      <c r="F61" s="321">
        <v>9551200</v>
      </c>
      <c r="G61" s="321">
        <v>6688900</v>
      </c>
      <c r="H61" s="321">
        <v>921900</v>
      </c>
      <c r="I61" s="321">
        <v>0</v>
      </c>
      <c r="J61" s="321">
        <v>300000</v>
      </c>
      <c r="K61" s="321">
        <v>10000</v>
      </c>
      <c r="L61" s="321">
        <v>190000</v>
      </c>
      <c r="M61" s="321">
        <v>0</v>
      </c>
      <c r="N61" s="321">
        <v>0</v>
      </c>
      <c r="O61" s="321">
        <v>110000</v>
      </c>
      <c r="P61" s="321">
        <v>9851200</v>
      </c>
    </row>
    <row r="62" spans="1:16" ht="25.5" x14ac:dyDescent="0.25">
      <c r="A62" s="217" t="s">
        <v>101</v>
      </c>
      <c r="B62" s="318"/>
      <c r="C62" s="319"/>
      <c r="D62" s="320" t="s">
        <v>100</v>
      </c>
      <c r="E62" s="321">
        <v>9551200</v>
      </c>
      <c r="F62" s="321">
        <v>9551200</v>
      </c>
      <c r="G62" s="321">
        <v>6688900</v>
      </c>
      <c r="H62" s="321">
        <v>921900</v>
      </c>
      <c r="I62" s="321">
        <v>0</v>
      </c>
      <c r="J62" s="321">
        <v>300000</v>
      </c>
      <c r="K62" s="321">
        <v>10000</v>
      </c>
      <c r="L62" s="321">
        <v>190000</v>
      </c>
      <c r="M62" s="321">
        <v>0</v>
      </c>
      <c r="N62" s="321">
        <v>0</v>
      </c>
      <c r="O62" s="321">
        <v>110000</v>
      </c>
      <c r="P62" s="321">
        <v>9851200</v>
      </c>
    </row>
    <row r="63" spans="1:16" ht="38.25" x14ac:dyDescent="0.25">
      <c r="A63" s="317" t="s">
        <v>99</v>
      </c>
      <c r="B63" s="322" t="s">
        <v>70</v>
      </c>
      <c r="C63" s="323" t="s">
        <v>69</v>
      </c>
      <c r="D63" s="324" t="s">
        <v>68</v>
      </c>
      <c r="E63" s="325">
        <v>461000</v>
      </c>
      <c r="F63" s="326">
        <v>461000</v>
      </c>
      <c r="G63" s="326">
        <v>361200</v>
      </c>
      <c r="H63" s="326">
        <v>9000</v>
      </c>
      <c r="I63" s="326">
        <v>0</v>
      </c>
      <c r="J63" s="325">
        <v>0</v>
      </c>
      <c r="K63" s="326">
        <v>0</v>
      </c>
      <c r="L63" s="326">
        <v>0</v>
      </c>
      <c r="M63" s="326">
        <v>0</v>
      </c>
      <c r="N63" s="326">
        <v>0</v>
      </c>
      <c r="O63" s="326">
        <v>0</v>
      </c>
      <c r="P63" s="325">
        <v>461000</v>
      </c>
    </row>
    <row r="64" spans="1:16" ht="22.5" customHeight="1" x14ac:dyDescent="0.25">
      <c r="A64" s="317" t="s">
        <v>98</v>
      </c>
      <c r="B64" s="322" t="s">
        <v>58</v>
      </c>
      <c r="C64" s="323" t="s">
        <v>65</v>
      </c>
      <c r="D64" s="324" t="s">
        <v>97</v>
      </c>
      <c r="E64" s="325">
        <v>15000</v>
      </c>
      <c r="F64" s="326">
        <v>15000</v>
      </c>
      <c r="G64" s="326">
        <v>0</v>
      </c>
      <c r="H64" s="326">
        <v>0</v>
      </c>
      <c r="I64" s="326">
        <v>0</v>
      </c>
      <c r="J64" s="325">
        <v>0</v>
      </c>
      <c r="K64" s="326">
        <v>0</v>
      </c>
      <c r="L64" s="326">
        <v>0</v>
      </c>
      <c r="M64" s="326">
        <v>0</v>
      </c>
      <c r="N64" s="326">
        <v>0</v>
      </c>
      <c r="O64" s="326">
        <v>0</v>
      </c>
      <c r="P64" s="325">
        <v>15000</v>
      </c>
    </row>
    <row r="65" spans="1:16" ht="56.25" customHeight="1" x14ac:dyDescent="0.25">
      <c r="A65" s="317" t="s">
        <v>96</v>
      </c>
      <c r="B65" s="322" t="s">
        <v>95</v>
      </c>
      <c r="C65" s="323" t="s">
        <v>94</v>
      </c>
      <c r="D65" s="324" t="s">
        <v>93</v>
      </c>
      <c r="E65" s="325">
        <v>3592300</v>
      </c>
      <c r="F65" s="326">
        <v>3592300</v>
      </c>
      <c r="G65" s="326">
        <v>2737000</v>
      </c>
      <c r="H65" s="326">
        <v>236300</v>
      </c>
      <c r="I65" s="326">
        <v>0</v>
      </c>
      <c r="J65" s="325">
        <v>200000</v>
      </c>
      <c r="K65" s="326">
        <v>0</v>
      </c>
      <c r="L65" s="326">
        <v>100000</v>
      </c>
      <c r="M65" s="326">
        <v>0</v>
      </c>
      <c r="N65" s="326">
        <v>0</v>
      </c>
      <c r="O65" s="326">
        <v>100000</v>
      </c>
      <c r="P65" s="325">
        <v>3792300</v>
      </c>
    </row>
    <row r="66" spans="1:16" ht="23.25" customHeight="1" x14ac:dyDescent="0.25">
      <c r="A66" s="317" t="s">
        <v>92</v>
      </c>
      <c r="B66" s="322" t="s">
        <v>91</v>
      </c>
      <c r="C66" s="323" t="s">
        <v>87</v>
      </c>
      <c r="D66" s="324" t="s">
        <v>90</v>
      </c>
      <c r="E66" s="325">
        <v>1565000</v>
      </c>
      <c r="F66" s="326">
        <v>1565000</v>
      </c>
      <c r="G66" s="326">
        <v>1026000</v>
      </c>
      <c r="H66" s="326">
        <v>197000</v>
      </c>
      <c r="I66" s="326">
        <v>0</v>
      </c>
      <c r="J66" s="325">
        <v>16000</v>
      </c>
      <c r="K66" s="326">
        <v>10000</v>
      </c>
      <c r="L66" s="326">
        <v>6000</v>
      </c>
      <c r="M66" s="326">
        <v>0</v>
      </c>
      <c r="N66" s="326">
        <v>0</v>
      </c>
      <c r="O66" s="326">
        <v>10000</v>
      </c>
      <c r="P66" s="325">
        <v>1581000</v>
      </c>
    </row>
    <row r="67" spans="1:16" ht="22.5" customHeight="1" x14ac:dyDescent="0.25">
      <c r="A67" s="317" t="s">
        <v>89</v>
      </c>
      <c r="B67" s="322" t="s">
        <v>88</v>
      </c>
      <c r="C67" s="323" t="s">
        <v>87</v>
      </c>
      <c r="D67" s="324" t="s">
        <v>86</v>
      </c>
      <c r="E67" s="325">
        <v>85900</v>
      </c>
      <c r="F67" s="326">
        <v>85900</v>
      </c>
      <c r="G67" s="326">
        <v>74200</v>
      </c>
      <c r="H67" s="326">
        <v>0</v>
      </c>
      <c r="I67" s="326">
        <v>0</v>
      </c>
      <c r="J67" s="325">
        <v>0</v>
      </c>
      <c r="K67" s="326">
        <v>0</v>
      </c>
      <c r="L67" s="326">
        <v>0</v>
      </c>
      <c r="M67" s="326">
        <v>0</v>
      </c>
      <c r="N67" s="326">
        <v>0</v>
      </c>
      <c r="O67" s="326">
        <v>0</v>
      </c>
      <c r="P67" s="325">
        <v>85900</v>
      </c>
    </row>
    <row r="68" spans="1:16" ht="38.25" x14ac:dyDescent="0.25">
      <c r="A68" s="317" t="s">
        <v>85</v>
      </c>
      <c r="B68" s="322" t="s">
        <v>84</v>
      </c>
      <c r="C68" s="323" t="s">
        <v>83</v>
      </c>
      <c r="D68" s="324" t="s">
        <v>82</v>
      </c>
      <c r="E68" s="325">
        <v>3383000</v>
      </c>
      <c r="F68" s="326">
        <v>3383000</v>
      </c>
      <c r="G68" s="326">
        <v>2275000</v>
      </c>
      <c r="H68" s="326">
        <v>479600</v>
      </c>
      <c r="I68" s="326">
        <v>0</v>
      </c>
      <c r="J68" s="325">
        <v>84000</v>
      </c>
      <c r="K68" s="326">
        <v>0</v>
      </c>
      <c r="L68" s="326">
        <v>84000</v>
      </c>
      <c r="M68" s="326">
        <v>0</v>
      </c>
      <c r="N68" s="326">
        <v>0</v>
      </c>
      <c r="O68" s="326">
        <v>0</v>
      </c>
      <c r="P68" s="325">
        <v>3467000</v>
      </c>
    </row>
    <row r="69" spans="1:16" ht="31.5" customHeight="1" x14ac:dyDescent="0.25">
      <c r="A69" s="317" t="s">
        <v>81</v>
      </c>
      <c r="B69" s="322" t="s">
        <v>80</v>
      </c>
      <c r="C69" s="323" t="s">
        <v>76</v>
      </c>
      <c r="D69" s="324" t="s">
        <v>79</v>
      </c>
      <c r="E69" s="325">
        <v>273000</v>
      </c>
      <c r="F69" s="326">
        <v>273000</v>
      </c>
      <c r="G69" s="326">
        <v>215500</v>
      </c>
      <c r="H69" s="326">
        <v>0</v>
      </c>
      <c r="I69" s="326">
        <v>0</v>
      </c>
      <c r="J69" s="325">
        <v>0</v>
      </c>
      <c r="K69" s="326">
        <v>0</v>
      </c>
      <c r="L69" s="326">
        <v>0</v>
      </c>
      <c r="M69" s="326">
        <v>0</v>
      </c>
      <c r="N69" s="326">
        <v>0</v>
      </c>
      <c r="O69" s="326">
        <v>0</v>
      </c>
      <c r="P69" s="325">
        <v>273000</v>
      </c>
    </row>
    <row r="70" spans="1:16" ht="24" customHeight="1" x14ac:dyDescent="0.25">
      <c r="A70" s="317" t="s">
        <v>78</v>
      </c>
      <c r="B70" s="322" t="s">
        <v>77</v>
      </c>
      <c r="C70" s="323" t="s">
        <v>76</v>
      </c>
      <c r="D70" s="324" t="s">
        <v>75</v>
      </c>
      <c r="E70" s="325">
        <v>176000</v>
      </c>
      <c r="F70" s="326">
        <v>176000</v>
      </c>
      <c r="G70" s="326">
        <v>0</v>
      </c>
      <c r="H70" s="326">
        <v>0</v>
      </c>
      <c r="I70" s="326">
        <v>0</v>
      </c>
      <c r="J70" s="325">
        <v>0</v>
      </c>
      <c r="K70" s="326">
        <v>0</v>
      </c>
      <c r="L70" s="326">
        <v>0</v>
      </c>
      <c r="M70" s="326">
        <v>0</v>
      </c>
      <c r="N70" s="326">
        <v>0</v>
      </c>
      <c r="O70" s="326">
        <v>0</v>
      </c>
      <c r="P70" s="325">
        <v>176000</v>
      </c>
    </row>
    <row r="71" spans="1:16" ht="24" customHeight="1" x14ac:dyDescent="0.25">
      <c r="A71" s="217" t="s">
        <v>74</v>
      </c>
      <c r="B71" s="318"/>
      <c r="C71" s="319"/>
      <c r="D71" s="320" t="s">
        <v>73</v>
      </c>
      <c r="E71" s="321">
        <v>17724039</v>
      </c>
      <c r="F71" s="321">
        <v>16404039</v>
      </c>
      <c r="G71" s="321">
        <v>1025440</v>
      </c>
      <c r="H71" s="321">
        <v>23100</v>
      </c>
      <c r="I71" s="321">
        <v>1170000</v>
      </c>
      <c r="J71" s="321">
        <v>0</v>
      </c>
      <c r="K71" s="321">
        <v>0</v>
      </c>
      <c r="L71" s="321">
        <v>0</v>
      </c>
      <c r="M71" s="321">
        <v>0</v>
      </c>
      <c r="N71" s="321">
        <v>0</v>
      </c>
      <c r="O71" s="321">
        <v>0</v>
      </c>
      <c r="P71" s="321">
        <v>17724039</v>
      </c>
    </row>
    <row r="72" spans="1:16" ht="23.25" customHeight="1" x14ac:dyDescent="0.25">
      <c r="A72" s="217" t="s">
        <v>72</v>
      </c>
      <c r="B72" s="318"/>
      <c r="C72" s="319"/>
      <c r="D72" s="320" t="s">
        <v>73</v>
      </c>
      <c r="E72" s="321">
        <v>17724039</v>
      </c>
      <c r="F72" s="321">
        <v>16404039</v>
      </c>
      <c r="G72" s="321">
        <v>1025440</v>
      </c>
      <c r="H72" s="321">
        <v>23100</v>
      </c>
      <c r="I72" s="321">
        <v>1170000</v>
      </c>
      <c r="J72" s="321">
        <v>0</v>
      </c>
      <c r="K72" s="321">
        <v>0</v>
      </c>
      <c r="L72" s="321">
        <v>0</v>
      </c>
      <c r="M72" s="321">
        <v>0</v>
      </c>
      <c r="N72" s="321">
        <v>0</v>
      </c>
      <c r="O72" s="321">
        <v>0</v>
      </c>
      <c r="P72" s="321">
        <v>17724039</v>
      </c>
    </row>
    <row r="73" spans="1:16" ht="38.25" customHeight="1" x14ac:dyDescent="0.25">
      <c r="A73" s="317" t="s">
        <v>71</v>
      </c>
      <c r="B73" s="322" t="s">
        <v>70</v>
      </c>
      <c r="C73" s="323" t="s">
        <v>69</v>
      </c>
      <c r="D73" s="324" t="s">
        <v>68</v>
      </c>
      <c r="E73" s="325">
        <v>1295840</v>
      </c>
      <c r="F73" s="326">
        <v>1295840</v>
      </c>
      <c r="G73" s="326">
        <v>1025440</v>
      </c>
      <c r="H73" s="326">
        <v>23100</v>
      </c>
      <c r="I73" s="326">
        <v>0</v>
      </c>
      <c r="J73" s="325">
        <v>0</v>
      </c>
      <c r="K73" s="326">
        <v>0</v>
      </c>
      <c r="L73" s="326">
        <v>0</v>
      </c>
      <c r="M73" s="326">
        <v>0</v>
      </c>
      <c r="N73" s="326">
        <v>0</v>
      </c>
      <c r="O73" s="326">
        <v>0</v>
      </c>
      <c r="P73" s="325">
        <v>1295840</v>
      </c>
    </row>
    <row r="74" spans="1:16" ht="24.75" customHeight="1" x14ac:dyDescent="0.25">
      <c r="A74" s="317" t="s">
        <v>67</v>
      </c>
      <c r="B74" s="322" t="s">
        <v>66</v>
      </c>
      <c r="C74" s="323" t="s">
        <v>65</v>
      </c>
      <c r="D74" s="324" t="s">
        <v>64</v>
      </c>
      <c r="E74" s="325">
        <v>150000</v>
      </c>
      <c r="F74" s="326">
        <v>0</v>
      </c>
      <c r="G74" s="326">
        <v>0</v>
      </c>
      <c r="H74" s="326">
        <v>0</v>
      </c>
      <c r="I74" s="326">
        <v>0</v>
      </c>
      <c r="J74" s="325">
        <v>0</v>
      </c>
      <c r="K74" s="326">
        <v>0</v>
      </c>
      <c r="L74" s="326">
        <v>0</v>
      </c>
      <c r="M74" s="326">
        <v>0</v>
      </c>
      <c r="N74" s="326">
        <v>0</v>
      </c>
      <c r="O74" s="326">
        <v>0</v>
      </c>
      <c r="P74" s="325">
        <v>150000</v>
      </c>
    </row>
    <row r="75" spans="1:16" ht="40.5" customHeight="1" x14ac:dyDescent="0.25">
      <c r="A75" s="317" t="s">
        <v>63</v>
      </c>
      <c r="B75" s="322" t="s">
        <v>62</v>
      </c>
      <c r="C75" s="323" t="s">
        <v>58</v>
      </c>
      <c r="D75" s="324" t="s">
        <v>61</v>
      </c>
      <c r="E75" s="325">
        <v>13524300</v>
      </c>
      <c r="F75" s="326">
        <v>13524300</v>
      </c>
      <c r="G75" s="326">
        <v>0</v>
      </c>
      <c r="H75" s="326">
        <v>0</v>
      </c>
      <c r="I75" s="326">
        <v>0</v>
      </c>
      <c r="J75" s="325">
        <v>0</v>
      </c>
      <c r="K75" s="326">
        <v>0</v>
      </c>
      <c r="L75" s="326">
        <v>0</v>
      </c>
      <c r="M75" s="326">
        <v>0</v>
      </c>
      <c r="N75" s="326">
        <v>0</v>
      </c>
      <c r="O75" s="326">
        <v>0</v>
      </c>
      <c r="P75" s="325">
        <v>13524300</v>
      </c>
    </row>
    <row r="76" spans="1:16" ht="22.5" customHeight="1" x14ac:dyDescent="0.25">
      <c r="A76" s="317" t="s">
        <v>60</v>
      </c>
      <c r="B76" s="322" t="s">
        <v>59</v>
      </c>
      <c r="C76" s="323" t="s">
        <v>58</v>
      </c>
      <c r="D76" s="324" t="s">
        <v>44</v>
      </c>
      <c r="E76" s="325">
        <v>2753899</v>
      </c>
      <c r="F76" s="326">
        <v>1583899</v>
      </c>
      <c r="G76" s="326">
        <v>0</v>
      </c>
      <c r="H76" s="326">
        <v>0</v>
      </c>
      <c r="I76" s="326">
        <v>1170000</v>
      </c>
      <c r="J76" s="325">
        <v>0</v>
      </c>
      <c r="K76" s="326">
        <v>0</v>
      </c>
      <c r="L76" s="326">
        <v>0</v>
      </c>
      <c r="M76" s="326">
        <v>0</v>
      </c>
      <c r="N76" s="326">
        <v>0</v>
      </c>
      <c r="O76" s="326">
        <v>0</v>
      </c>
      <c r="P76" s="325">
        <v>2753899</v>
      </c>
    </row>
    <row r="77" spans="1:16" ht="27" customHeight="1" x14ac:dyDescent="0.25">
      <c r="A77" s="218" t="s">
        <v>46</v>
      </c>
      <c r="B77" s="327" t="s">
        <v>46</v>
      </c>
      <c r="C77" s="319" t="s">
        <v>46</v>
      </c>
      <c r="D77" s="320" t="s">
        <v>4</v>
      </c>
      <c r="E77" s="321">
        <v>129426054</v>
      </c>
      <c r="F77" s="321">
        <v>123106054</v>
      </c>
      <c r="G77" s="321">
        <v>74780421</v>
      </c>
      <c r="H77" s="321">
        <v>7533462</v>
      </c>
      <c r="I77" s="321">
        <v>6170000</v>
      </c>
      <c r="J77" s="321">
        <v>18793517</v>
      </c>
      <c r="K77" s="321">
        <v>16310802</v>
      </c>
      <c r="L77" s="321">
        <v>2364715</v>
      </c>
      <c r="M77" s="321">
        <v>90000</v>
      </c>
      <c r="N77" s="321">
        <v>0</v>
      </c>
      <c r="O77" s="321">
        <v>16428802</v>
      </c>
      <c r="P77" s="321">
        <v>148219571</v>
      </c>
    </row>
    <row r="79" spans="1:16" x14ac:dyDescent="0.25">
      <c r="B79" s="249" t="s">
        <v>47</v>
      </c>
      <c r="I79" s="249" t="s">
        <v>48</v>
      </c>
    </row>
  </sheetData>
  <mergeCells count="23">
    <mergeCell ref="M9:N9"/>
    <mergeCell ref="O9:O11"/>
    <mergeCell ref="G10:G11"/>
    <mergeCell ref="H10:H11"/>
    <mergeCell ref="M10:M11"/>
    <mergeCell ref="N10:N11"/>
    <mergeCell ref="L9:L11"/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</mergeCells>
  <pageMargins left="0.19685039370078741" right="0.19685039370078741" top="0.53" bottom="0.55000000000000004" header="0" footer="0"/>
  <pageSetup paperSize="9" scale="66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selection activeCell="D13" sqref="D13"/>
    </sheetView>
  </sheetViews>
  <sheetFormatPr defaultRowHeight="12.75" x14ac:dyDescent="0.2"/>
  <cols>
    <col min="1" max="3" width="12" customWidth="1"/>
    <col min="4" max="4" width="40.7109375" customWidth="1"/>
    <col min="5" max="5" width="9.42578125" bestFit="1" customWidth="1"/>
    <col min="6" max="7" width="9.28515625" bestFit="1" customWidth="1"/>
    <col min="8" max="8" width="9.42578125" bestFit="1" customWidth="1"/>
    <col min="9" max="12" width="9.28515625" bestFit="1" customWidth="1"/>
    <col min="13" max="13" width="9.42578125" bestFit="1" customWidth="1"/>
    <col min="14" max="15" width="9.28515625" bestFit="1" customWidth="1"/>
    <col min="16" max="16" width="9.42578125" bestFit="1" customWidth="1"/>
  </cols>
  <sheetData>
    <row r="1" spans="1:16" ht="16.5" customHeight="1" x14ac:dyDescent="0.2">
      <c r="M1" t="s">
        <v>247</v>
      </c>
    </row>
    <row r="2" spans="1:16" x14ac:dyDescent="0.2">
      <c r="M2" s="356" t="s">
        <v>415</v>
      </c>
      <c r="N2" s="356"/>
      <c r="O2" s="356"/>
      <c r="P2" s="356"/>
    </row>
    <row r="3" spans="1:16" ht="40.5" customHeight="1" x14ac:dyDescent="0.2">
      <c r="M3" s="356"/>
      <c r="N3" s="356"/>
      <c r="O3" s="356"/>
      <c r="P3" s="356"/>
    </row>
    <row r="5" spans="1:16" x14ac:dyDescent="0.2">
      <c r="A5" s="357" t="s">
        <v>246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</row>
    <row r="6" spans="1:16" x14ac:dyDescent="0.2">
      <c r="A6" s="357" t="s">
        <v>249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</row>
    <row r="7" spans="1:16" x14ac:dyDescent="0.2">
      <c r="P7" s="1" t="s">
        <v>233</v>
      </c>
    </row>
    <row r="8" spans="1:16" x14ac:dyDescent="0.2">
      <c r="A8" s="359" t="s">
        <v>232</v>
      </c>
      <c r="B8" s="359" t="s">
        <v>231</v>
      </c>
      <c r="C8" s="359" t="s">
        <v>230</v>
      </c>
      <c r="D8" s="354" t="s">
        <v>334</v>
      </c>
      <c r="E8" s="354" t="s">
        <v>245</v>
      </c>
      <c r="F8" s="354"/>
      <c r="G8" s="354"/>
      <c r="H8" s="354"/>
      <c r="I8" s="354" t="s">
        <v>244</v>
      </c>
      <c r="J8" s="354"/>
      <c r="K8" s="354"/>
      <c r="L8" s="354"/>
      <c r="M8" s="355" t="s">
        <v>243</v>
      </c>
      <c r="N8" s="355"/>
      <c r="O8" s="355"/>
      <c r="P8" s="355"/>
    </row>
    <row r="9" spans="1:16" x14ac:dyDescent="0.2">
      <c r="A9" s="354"/>
      <c r="B9" s="354"/>
      <c r="C9" s="354"/>
      <c r="D9" s="354"/>
      <c r="E9" s="354" t="s">
        <v>242</v>
      </c>
      <c r="F9" s="354" t="s">
        <v>241</v>
      </c>
      <c r="G9" s="354"/>
      <c r="H9" s="355" t="s">
        <v>240</v>
      </c>
      <c r="I9" s="354" t="s">
        <v>242</v>
      </c>
      <c r="J9" s="354" t="s">
        <v>241</v>
      </c>
      <c r="K9" s="354"/>
      <c r="L9" s="355" t="s">
        <v>240</v>
      </c>
      <c r="M9" s="355" t="s">
        <v>242</v>
      </c>
      <c r="N9" s="355" t="s">
        <v>241</v>
      </c>
      <c r="O9" s="355"/>
      <c r="P9" s="355" t="s">
        <v>240</v>
      </c>
    </row>
    <row r="10" spans="1:16" x14ac:dyDescent="0.2">
      <c r="A10" s="354"/>
      <c r="B10" s="354"/>
      <c r="C10" s="354"/>
      <c r="D10" s="354"/>
      <c r="E10" s="354"/>
      <c r="F10" s="354" t="s">
        <v>7</v>
      </c>
      <c r="G10" s="354" t="s">
        <v>8</v>
      </c>
      <c r="H10" s="355"/>
      <c r="I10" s="354"/>
      <c r="J10" s="354" t="s">
        <v>7</v>
      </c>
      <c r="K10" s="354" t="s">
        <v>8</v>
      </c>
      <c r="L10" s="355"/>
      <c r="M10" s="355"/>
      <c r="N10" s="355" t="s">
        <v>7</v>
      </c>
      <c r="O10" s="355" t="s">
        <v>8</v>
      </c>
      <c r="P10" s="355"/>
    </row>
    <row r="11" spans="1:16" ht="44.25" customHeight="1" x14ac:dyDescent="0.2">
      <c r="A11" s="354"/>
      <c r="B11" s="354"/>
      <c r="C11" s="354"/>
      <c r="D11" s="354"/>
      <c r="E11" s="354"/>
      <c r="F11" s="354"/>
      <c r="G11" s="354"/>
      <c r="H11" s="355"/>
      <c r="I11" s="354"/>
      <c r="J11" s="354"/>
      <c r="K11" s="354"/>
      <c r="L11" s="355"/>
      <c r="M11" s="355"/>
      <c r="N11" s="355"/>
      <c r="O11" s="355"/>
      <c r="P11" s="355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220">
        <v>8</v>
      </c>
      <c r="I12" s="3">
        <v>9</v>
      </c>
      <c r="J12" s="3">
        <v>10</v>
      </c>
      <c r="K12" s="3">
        <v>11</v>
      </c>
      <c r="L12" s="220">
        <v>12</v>
      </c>
      <c r="M12" s="220">
        <v>13</v>
      </c>
      <c r="N12" s="220">
        <v>14</v>
      </c>
      <c r="O12" s="220">
        <v>15</v>
      </c>
      <c r="P12" s="220">
        <v>16</v>
      </c>
    </row>
    <row r="13" spans="1:16" ht="27" customHeight="1" x14ac:dyDescent="0.2">
      <c r="A13" s="217" t="s">
        <v>223</v>
      </c>
      <c r="B13" s="218"/>
      <c r="C13" s="218"/>
      <c r="D13" s="221" t="s">
        <v>248</v>
      </c>
      <c r="E13" s="219">
        <v>100000</v>
      </c>
      <c r="F13" s="219">
        <v>36305</v>
      </c>
      <c r="G13" s="219">
        <v>0</v>
      </c>
      <c r="H13" s="219">
        <f t="shared" ref="H13:H17" si="0">E13+F13</f>
        <v>136305</v>
      </c>
      <c r="I13" s="219">
        <v>0</v>
      </c>
      <c r="J13" s="219">
        <v>-36305</v>
      </c>
      <c r="K13" s="219">
        <v>0</v>
      </c>
      <c r="L13" s="219">
        <f t="shared" ref="L13:L17" si="1">I13+J13</f>
        <v>-36305</v>
      </c>
      <c r="M13" s="219">
        <f t="shared" ref="M13:O17" si="2">E13+I13</f>
        <v>100000</v>
      </c>
      <c r="N13" s="219">
        <f t="shared" si="2"/>
        <v>0</v>
      </c>
      <c r="O13" s="219">
        <f t="shared" si="2"/>
        <v>0</v>
      </c>
      <c r="P13" s="219">
        <f t="shared" ref="P13:P17" si="3">M13+N13</f>
        <v>100000</v>
      </c>
    </row>
    <row r="14" spans="1:16" ht="25.5" customHeight="1" x14ac:dyDescent="0.2">
      <c r="A14" s="217" t="s">
        <v>222</v>
      </c>
      <c r="B14" s="218"/>
      <c r="C14" s="218"/>
      <c r="D14" s="221" t="s">
        <v>248</v>
      </c>
      <c r="E14" s="219">
        <v>100000</v>
      </c>
      <c r="F14" s="219">
        <v>36305</v>
      </c>
      <c r="G14" s="219">
        <v>0</v>
      </c>
      <c r="H14" s="219">
        <f t="shared" si="0"/>
        <v>136305</v>
      </c>
      <c r="I14" s="219">
        <v>0</v>
      </c>
      <c r="J14" s="219">
        <v>-36305</v>
      </c>
      <c r="K14" s="219">
        <v>0</v>
      </c>
      <c r="L14" s="219">
        <f t="shared" si="1"/>
        <v>-36305</v>
      </c>
      <c r="M14" s="219">
        <f t="shared" si="2"/>
        <v>100000</v>
      </c>
      <c r="N14" s="219">
        <f t="shared" si="2"/>
        <v>0</v>
      </c>
      <c r="O14" s="219">
        <f t="shared" si="2"/>
        <v>0</v>
      </c>
      <c r="P14" s="219">
        <f t="shared" si="3"/>
        <v>100000</v>
      </c>
    </row>
    <row r="15" spans="1:16" ht="39.75" customHeight="1" x14ac:dyDescent="0.2">
      <c r="A15" s="5" t="s">
        <v>239</v>
      </c>
      <c r="B15" s="5" t="s">
        <v>238</v>
      </c>
      <c r="C15" s="5" t="s">
        <v>111</v>
      </c>
      <c r="D15" s="6" t="s">
        <v>413</v>
      </c>
      <c r="E15" s="4">
        <v>100000</v>
      </c>
      <c r="F15" s="4">
        <v>36305</v>
      </c>
      <c r="G15" s="4">
        <v>0</v>
      </c>
      <c r="H15" s="219">
        <f t="shared" si="0"/>
        <v>136305</v>
      </c>
      <c r="I15" s="4">
        <v>0</v>
      </c>
      <c r="J15" s="4">
        <v>0</v>
      </c>
      <c r="K15" s="4">
        <v>0</v>
      </c>
      <c r="L15" s="219">
        <f t="shared" si="1"/>
        <v>0</v>
      </c>
      <c r="M15" s="219">
        <f t="shared" si="2"/>
        <v>100000</v>
      </c>
      <c r="N15" s="219">
        <f t="shared" si="2"/>
        <v>36305</v>
      </c>
      <c r="O15" s="219">
        <f t="shared" si="2"/>
        <v>0</v>
      </c>
      <c r="P15" s="219">
        <f t="shared" si="3"/>
        <v>136305</v>
      </c>
    </row>
    <row r="16" spans="1:16" ht="39.75" customHeight="1" x14ac:dyDescent="0.2">
      <c r="A16" s="5" t="s">
        <v>237</v>
      </c>
      <c r="B16" s="5" t="s">
        <v>236</v>
      </c>
      <c r="C16" s="5" t="s">
        <v>111</v>
      </c>
      <c r="D16" s="6" t="s">
        <v>414</v>
      </c>
      <c r="E16" s="4">
        <v>0</v>
      </c>
      <c r="F16" s="4">
        <v>0</v>
      </c>
      <c r="G16" s="4">
        <v>0</v>
      </c>
      <c r="H16" s="219">
        <f t="shared" si="0"/>
        <v>0</v>
      </c>
      <c r="I16" s="4">
        <v>0</v>
      </c>
      <c r="J16" s="4">
        <v>-36305</v>
      </c>
      <c r="K16" s="4">
        <v>0</v>
      </c>
      <c r="L16" s="219">
        <f t="shared" si="1"/>
        <v>-36305</v>
      </c>
      <c r="M16" s="219">
        <f t="shared" si="2"/>
        <v>0</v>
      </c>
      <c r="N16" s="219">
        <f t="shared" si="2"/>
        <v>-36305</v>
      </c>
      <c r="O16" s="219">
        <f t="shared" si="2"/>
        <v>0</v>
      </c>
      <c r="P16" s="219">
        <f t="shared" si="3"/>
        <v>-36305</v>
      </c>
    </row>
    <row r="17" spans="1:16" ht="24.75" customHeight="1" x14ac:dyDescent="0.2">
      <c r="A17" s="218" t="s">
        <v>235</v>
      </c>
      <c r="B17" s="217" t="s">
        <v>235</v>
      </c>
      <c r="C17" s="218" t="s">
        <v>235</v>
      </c>
      <c r="D17" s="221" t="s">
        <v>4</v>
      </c>
      <c r="E17" s="219">
        <v>100000</v>
      </c>
      <c r="F17" s="219">
        <v>36305</v>
      </c>
      <c r="G17" s="219">
        <v>0</v>
      </c>
      <c r="H17" s="219">
        <f t="shared" si="0"/>
        <v>136305</v>
      </c>
      <c r="I17" s="219">
        <v>0</v>
      </c>
      <c r="J17" s="219">
        <v>-36305</v>
      </c>
      <c r="K17" s="219">
        <v>0</v>
      </c>
      <c r="L17" s="219">
        <f t="shared" si="1"/>
        <v>-36305</v>
      </c>
      <c r="M17" s="219">
        <f t="shared" si="2"/>
        <v>100000</v>
      </c>
      <c r="N17" s="219">
        <f t="shared" si="2"/>
        <v>0</v>
      </c>
      <c r="O17" s="219">
        <f t="shared" si="2"/>
        <v>0</v>
      </c>
      <c r="P17" s="219">
        <f t="shared" si="3"/>
        <v>100000</v>
      </c>
    </row>
    <row r="20" spans="1:16" x14ac:dyDescent="0.2">
      <c r="B20" s="2" t="s">
        <v>47</v>
      </c>
      <c r="I20" s="2" t="s">
        <v>48</v>
      </c>
    </row>
  </sheetData>
  <mergeCells count="25">
    <mergeCell ref="M2:P3"/>
    <mergeCell ref="K10:K11"/>
    <mergeCell ref="L9:L11"/>
    <mergeCell ref="M8:P8"/>
    <mergeCell ref="M9:M11"/>
    <mergeCell ref="N9:O9"/>
    <mergeCell ref="N10:N11"/>
    <mergeCell ref="O10:O11"/>
    <mergeCell ref="P9:P11"/>
    <mergeCell ref="A5:P5"/>
    <mergeCell ref="A6:P6"/>
    <mergeCell ref="A8:A11"/>
    <mergeCell ref="B8:B11"/>
    <mergeCell ref="C8:C11"/>
    <mergeCell ref="D8:D11"/>
    <mergeCell ref="E8:H8"/>
    <mergeCell ref="I8:L8"/>
    <mergeCell ref="I9:I11"/>
    <mergeCell ref="J9:K9"/>
    <mergeCell ref="J10:J11"/>
    <mergeCell ref="E9:E11"/>
    <mergeCell ref="F9:G9"/>
    <mergeCell ref="F10:F11"/>
    <mergeCell ref="G10:G11"/>
    <mergeCell ref="H9:H11"/>
  </mergeCells>
  <pageMargins left="0.78740157480314965" right="0.59055118110236227" top="0.78740157480314965" bottom="0.39370078740157483" header="0" footer="0"/>
  <pageSetup paperSize="9" scale="77" fitToHeight="50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7"/>
  <sheetViews>
    <sheetView topLeftCell="K4" zoomScaleNormal="100" workbookViewId="0">
      <selection activeCell="E8" sqref="E8:K11"/>
    </sheetView>
  </sheetViews>
  <sheetFormatPr defaultColWidth="8.85546875" defaultRowHeight="12.75" x14ac:dyDescent="0.2"/>
  <cols>
    <col min="1" max="1" width="0.140625" style="7" hidden="1" customWidth="1"/>
    <col min="2" max="2" width="13.7109375" style="7" customWidth="1"/>
    <col min="3" max="3" width="21" style="7" customWidth="1"/>
    <col min="4" max="4" width="14.140625" style="7" customWidth="1"/>
    <col min="5" max="5" width="15.140625" style="7" customWidth="1"/>
    <col min="6" max="6" width="14.140625" style="7" customWidth="1"/>
    <col min="7" max="7" width="10.42578125" style="7" customWidth="1"/>
    <col min="8" max="8" width="12.140625" style="7" customWidth="1"/>
    <col min="9" max="9" width="14.42578125" style="7" customWidth="1"/>
    <col min="10" max="10" width="12.7109375" style="7" customWidth="1"/>
    <col min="11" max="12" width="14.28515625" style="7" customWidth="1"/>
    <col min="13" max="13" width="18.140625" style="7" customWidth="1"/>
    <col min="14" max="14" width="15.140625" style="7" customWidth="1"/>
    <col min="15" max="15" width="9.85546875" style="7" customWidth="1"/>
    <col min="16" max="17" width="12.7109375" style="7" customWidth="1"/>
    <col min="18" max="18" width="11.140625" style="7" customWidth="1"/>
    <col min="19" max="19" width="11.5703125" style="7" customWidth="1"/>
    <col min="20" max="20" width="11.28515625" style="7" customWidth="1"/>
    <col min="21" max="21" width="11.5703125" style="7" customWidth="1"/>
    <col min="22" max="22" width="12" style="7" customWidth="1"/>
    <col min="23" max="23" width="12.5703125" style="7" customWidth="1"/>
    <col min="24" max="24" width="9.28515625" style="7" customWidth="1"/>
    <col min="25" max="25" width="10.85546875" style="7" customWidth="1"/>
    <col min="26" max="26" width="6.28515625" style="7" customWidth="1"/>
    <col min="27" max="27" width="16.140625" style="7" customWidth="1"/>
    <col min="28" max="28" width="14.28515625" style="7" hidden="1" customWidth="1"/>
    <col min="29" max="29" width="0.140625" style="7" hidden="1" customWidth="1"/>
    <col min="30" max="16384" width="8.85546875" style="7"/>
  </cols>
  <sheetData>
    <row r="1" spans="2:45" ht="63" customHeight="1" x14ac:dyDescent="0.3">
      <c r="C1" s="13"/>
      <c r="I1" s="39"/>
      <c r="J1" s="293"/>
      <c r="K1" s="397" t="s">
        <v>410</v>
      </c>
      <c r="L1" s="398"/>
      <c r="M1" s="398"/>
      <c r="N1" s="39"/>
      <c r="O1" s="39"/>
      <c r="P1" s="39"/>
      <c r="Q1" s="39"/>
      <c r="R1" s="39"/>
      <c r="S1" s="39"/>
      <c r="T1" s="39"/>
      <c r="U1" s="39"/>
      <c r="V1" s="39"/>
      <c r="W1" s="39"/>
      <c r="X1" s="360"/>
      <c r="Y1" s="361"/>
      <c r="Z1" s="361"/>
      <c r="AA1" s="361"/>
      <c r="AB1" s="361"/>
      <c r="AC1" s="361"/>
      <c r="AD1" s="37"/>
    </row>
    <row r="2" spans="2:45" ht="42" customHeight="1" x14ac:dyDescent="0.25">
      <c r="C2" s="400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8"/>
      <c r="AA2" s="38"/>
      <c r="AB2" s="38"/>
      <c r="AC2" s="38"/>
      <c r="AD2" s="37"/>
    </row>
    <row r="3" spans="2:45" ht="23.25" customHeight="1" x14ac:dyDescent="0.2">
      <c r="F3" s="36"/>
      <c r="G3" s="36"/>
      <c r="H3" s="36"/>
    </row>
    <row r="4" spans="2:45" s="35" customFormat="1" ht="28.5" customHeight="1" x14ac:dyDescent="0.4">
      <c r="B4" s="420" t="s">
        <v>332</v>
      </c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</row>
    <row r="5" spans="2:45" ht="12.75" customHeight="1" x14ac:dyDescent="0.25">
      <c r="D5" s="34"/>
      <c r="E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226" t="s">
        <v>259</v>
      </c>
      <c r="AB5" s="33"/>
      <c r="AC5" s="33"/>
    </row>
    <row r="6" spans="2:45" s="13" customFormat="1" ht="27.75" customHeight="1" x14ac:dyDescent="0.3">
      <c r="B6" s="402" t="s">
        <v>2</v>
      </c>
      <c r="C6" s="405" t="s">
        <v>271</v>
      </c>
      <c r="D6" s="364" t="s">
        <v>272</v>
      </c>
      <c r="E6" s="365"/>
      <c r="F6" s="365"/>
      <c r="G6" s="365"/>
      <c r="H6" s="365"/>
      <c r="I6" s="365"/>
      <c r="J6" s="365"/>
      <c r="K6" s="365"/>
      <c r="L6" s="365"/>
      <c r="M6" s="366"/>
      <c r="N6" s="364" t="s">
        <v>287</v>
      </c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414"/>
      <c r="AB6" s="30"/>
      <c r="AC6" s="408"/>
      <c r="AD6" s="32"/>
    </row>
    <row r="7" spans="2:45" s="13" customFormat="1" ht="20.45" customHeight="1" x14ac:dyDescent="0.3">
      <c r="B7" s="403"/>
      <c r="C7" s="406"/>
      <c r="D7" s="379" t="s">
        <v>276</v>
      </c>
      <c r="E7" s="391" t="s">
        <v>273</v>
      </c>
      <c r="F7" s="392"/>
      <c r="G7" s="392"/>
      <c r="H7" s="392"/>
      <c r="I7" s="392"/>
      <c r="J7" s="392"/>
      <c r="K7" s="392"/>
      <c r="L7" s="393"/>
      <c r="M7" s="415" t="s">
        <v>4</v>
      </c>
      <c r="N7" s="391" t="s">
        <v>273</v>
      </c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10"/>
      <c r="AA7" s="418" t="s">
        <v>4</v>
      </c>
      <c r="AB7" s="30"/>
      <c r="AC7" s="408"/>
      <c r="AD7" s="32"/>
    </row>
    <row r="8" spans="2:45" ht="13.5" customHeight="1" x14ac:dyDescent="0.2">
      <c r="B8" s="403"/>
      <c r="C8" s="406"/>
      <c r="D8" s="380"/>
      <c r="E8" s="382" t="s">
        <v>274</v>
      </c>
      <c r="F8" s="383"/>
      <c r="G8" s="383"/>
      <c r="H8" s="383"/>
      <c r="I8" s="383"/>
      <c r="J8" s="383"/>
      <c r="K8" s="384"/>
      <c r="L8" s="376" t="s">
        <v>275</v>
      </c>
      <c r="M8" s="416"/>
      <c r="N8" s="367" t="s">
        <v>288</v>
      </c>
      <c r="O8" s="368"/>
      <c r="P8" s="368"/>
      <c r="Q8" s="368"/>
      <c r="R8" s="368"/>
      <c r="S8" s="368"/>
      <c r="T8" s="368"/>
      <c r="U8" s="368"/>
      <c r="V8" s="368"/>
      <c r="W8" s="368"/>
      <c r="X8" s="369"/>
      <c r="Y8" s="411" t="s">
        <v>61</v>
      </c>
      <c r="Z8" s="376" t="s">
        <v>275</v>
      </c>
      <c r="AA8" s="419"/>
      <c r="AB8" s="394"/>
      <c r="AC8" s="408"/>
    </row>
    <row r="9" spans="2:45" ht="12" customHeight="1" x14ac:dyDescent="0.2">
      <c r="B9" s="403"/>
      <c r="C9" s="406"/>
      <c r="D9" s="380"/>
      <c r="E9" s="385"/>
      <c r="F9" s="386"/>
      <c r="G9" s="386"/>
      <c r="H9" s="386"/>
      <c r="I9" s="386"/>
      <c r="J9" s="386"/>
      <c r="K9" s="387"/>
      <c r="L9" s="377"/>
      <c r="M9" s="416"/>
      <c r="N9" s="370"/>
      <c r="O9" s="371"/>
      <c r="P9" s="371"/>
      <c r="Q9" s="371"/>
      <c r="R9" s="371"/>
      <c r="S9" s="371"/>
      <c r="T9" s="371"/>
      <c r="U9" s="371"/>
      <c r="V9" s="371"/>
      <c r="W9" s="371"/>
      <c r="X9" s="372"/>
      <c r="Y9" s="412"/>
      <c r="Z9" s="377"/>
      <c r="AA9" s="419"/>
      <c r="AB9" s="395"/>
      <c r="AC9" s="408"/>
    </row>
    <row r="10" spans="2:45" ht="49.5" customHeight="1" x14ac:dyDescent="0.2">
      <c r="B10" s="403"/>
      <c r="C10" s="406"/>
      <c r="D10" s="380"/>
      <c r="E10" s="385"/>
      <c r="F10" s="386"/>
      <c r="G10" s="386"/>
      <c r="H10" s="386"/>
      <c r="I10" s="386"/>
      <c r="J10" s="386"/>
      <c r="K10" s="387"/>
      <c r="L10" s="377"/>
      <c r="M10" s="416"/>
      <c r="N10" s="370"/>
      <c r="O10" s="371"/>
      <c r="P10" s="371"/>
      <c r="Q10" s="371"/>
      <c r="R10" s="371"/>
      <c r="S10" s="371"/>
      <c r="T10" s="371"/>
      <c r="U10" s="371"/>
      <c r="V10" s="371"/>
      <c r="W10" s="371"/>
      <c r="X10" s="372"/>
      <c r="Y10" s="412"/>
      <c r="Z10" s="377"/>
      <c r="AA10" s="419"/>
      <c r="AB10" s="395"/>
      <c r="AC10" s="408"/>
    </row>
    <row r="11" spans="2:45" s="31" customFormat="1" ht="20.25" customHeight="1" x14ac:dyDescent="0.2">
      <c r="B11" s="404"/>
      <c r="C11" s="407"/>
      <c r="D11" s="381"/>
      <c r="E11" s="388"/>
      <c r="F11" s="389"/>
      <c r="G11" s="389"/>
      <c r="H11" s="389"/>
      <c r="I11" s="389"/>
      <c r="J11" s="389"/>
      <c r="K11" s="390"/>
      <c r="L11" s="378"/>
      <c r="M11" s="416"/>
      <c r="N11" s="373"/>
      <c r="O11" s="374"/>
      <c r="P11" s="374"/>
      <c r="Q11" s="374"/>
      <c r="R11" s="374"/>
      <c r="S11" s="374"/>
      <c r="T11" s="374"/>
      <c r="U11" s="374"/>
      <c r="V11" s="374"/>
      <c r="W11" s="374"/>
      <c r="X11" s="375"/>
      <c r="Y11" s="412"/>
      <c r="Z11" s="378"/>
      <c r="AA11" s="419"/>
      <c r="AB11" s="396"/>
      <c r="AC11" s="408"/>
    </row>
    <row r="12" spans="2:45" s="31" customFormat="1" ht="129.75" customHeight="1" x14ac:dyDescent="0.2">
      <c r="B12" s="109"/>
      <c r="C12" s="110"/>
      <c r="D12" s="111"/>
      <c r="E12" s="116" t="s">
        <v>279</v>
      </c>
      <c r="F12" s="116" t="s">
        <v>320</v>
      </c>
      <c r="G12" s="116" t="s">
        <v>385</v>
      </c>
      <c r="H12" s="116" t="s">
        <v>386</v>
      </c>
      <c r="I12" s="222" t="s">
        <v>321</v>
      </c>
      <c r="J12" s="259" t="s">
        <v>371</v>
      </c>
      <c r="K12" s="116" t="s">
        <v>322</v>
      </c>
      <c r="L12" s="225"/>
      <c r="M12" s="417"/>
      <c r="N12" s="118" t="s">
        <v>280</v>
      </c>
      <c r="O12" s="121" t="s">
        <v>251</v>
      </c>
      <c r="P12" s="118" t="s">
        <v>281</v>
      </c>
      <c r="Q12" s="118" t="s">
        <v>375</v>
      </c>
      <c r="R12" s="118" t="s">
        <v>282</v>
      </c>
      <c r="S12" s="118" t="s">
        <v>328</v>
      </c>
      <c r="T12" s="118" t="s">
        <v>283</v>
      </c>
      <c r="U12" s="122" t="s">
        <v>284</v>
      </c>
      <c r="V12" s="118" t="s">
        <v>411</v>
      </c>
      <c r="W12" s="123" t="s">
        <v>285</v>
      </c>
      <c r="X12" s="122" t="s">
        <v>286</v>
      </c>
      <c r="Y12" s="413"/>
      <c r="Z12" s="225"/>
      <c r="AA12" s="417"/>
      <c r="AB12" s="105"/>
      <c r="AC12" s="30"/>
    </row>
    <row r="13" spans="2:45" s="31" customFormat="1" ht="25.5" customHeight="1" x14ac:dyDescent="0.2">
      <c r="B13" s="109"/>
      <c r="C13" s="110"/>
      <c r="D13" s="111">
        <v>41040200</v>
      </c>
      <c r="E13" s="116">
        <v>41053900</v>
      </c>
      <c r="F13" s="116">
        <v>41053900</v>
      </c>
      <c r="G13" s="116">
        <v>41053900</v>
      </c>
      <c r="H13" s="116">
        <v>41053900</v>
      </c>
      <c r="I13" s="116">
        <v>41051000</v>
      </c>
      <c r="J13" s="116">
        <v>41051100</v>
      </c>
      <c r="K13" s="116">
        <v>41051200</v>
      </c>
      <c r="L13" s="112"/>
      <c r="M13" s="113"/>
      <c r="N13" s="118" t="s">
        <v>289</v>
      </c>
      <c r="O13" s="121" t="s">
        <v>289</v>
      </c>
      <c r="P13" s="118" t="s">
        <v>289</v>
      </c>
      <c r="Q13" s="118" t="s">
        <v>289</v>
      </c>
      <c r="R13" s="118" t="s">
        <v>289</v>
      </c>
      <c r="S13" s="118" t="s">
        <v>290</v>
      </c>
      <c r="T13" s="118" t="s">
        <v>289</v>
      </c>
      <c r="U13" s="118" t="s">
        <v>290</v>
      </c>
      <c r="V13" s="118" t="s">
        <v>290</v>
      </c>
      <c r="W13" s="118" t="s">
        <v>289</v>
      </c>
      <c r="X13" s="118" t="s">
        <v>289</v>
      </c>
      <c r="Y13" s="122" t="s">
        <v>329</v>
      </c>
      <c r="Z13" s="104"/>
      <c r="AA13" s="104"/>
      <c r="AB13" s="105"/>
      <c r="AC13" s="30"/>
    </row>
    <row r="14" spans="2:45" ht="36" customHeight="1" x14ac:dyDescent="0.2">
      <c r="B14" s="124">
        <v>25100000000</v>
      </c>
      <c r="C14" s="107" t="s">
        <v>291</v>
      </c>
      <c r="D14" s="115">
        <v>2186000</v>
      </c>
      <c r="E14" s="29"/>
      <c r="F14" s="29"/>
      <c r="G14" s="29"/>
      <c r="H14" s="29"/>
      <c r="I14" s="223">
        <v>743000</v>
      </c>
      <c r="J14" s="223">
        <v>211450</v>
      </c>
      <c r="K14" s="223">
        <v>341000</v>
      </c>
      <c r="L14" s="29"/>
      <c r="M14" s="119">
        <f>SUM(D14:L14)</f>
        <v>3481450</v>
      </c>
      <c r="N14" s="115">
        <v>395000</v>
      </c>
      <c r="O14" s="115"/>
      <c r="P14" s="115">
        <v>364810</v>
      </c>
      <c r="Q14" s="115"/>
      <c r="R14" s="115"/>
      <c r="S14" s="115"/>
      <c r="T14" s="29"/>
      <c r="U14" s="29"/>
      <c r="V14" s="29"/>
      <c r="W14" s="29"/>
      <c r="X14" s="29"/>
      <c r="Y14" s="29"/>
      <c r="Z14" s="29"/>
      <c r="AA14" s="29">
        <f>SUM(N14:Z14)</f>
        <v>759810</v>
      </c>
      <c r="AB14" s="30"/>
      <c r="AC14" s="29"/>
    </row>
    <row r="15" spans="2:45" s="18" customFormat="1" ht="31.5" customHeight="1" x14ac:dyDescent="0.2">
      <c r="B15" s="28">
        <v>25314200000</v>
      </c>
      <c r="C15" s="108" t="s">
        <v>277</v>
      </c>
      <c r="D15" s="27"/>
      <c r="E15" s="27"/>
      <c r="F15" s="27"/>
      <c r="G15" s="114">
        <v>32500</v>
      </c>
      <c r="H15" s="114">
        <v>13745</v>
      </c>
      <c r="I15" s="27"/>
      <c r="J15" s="27"/>
      <c r="K15" s="27"/>
      <c r="L15" s="27"/>
      <c r="M15" s="119">
        <f t="shared" ref="M15:M17" si="0">SUM(D15:L15)</f>
        <v>46245</v>
      </c>
      <c r="N15" s="120"/>
      <c r="O15" s="114">
        <v>50000</v>
      </c>
      <c r="P15" s="114">
        <v>85190</v>
      </c>
      <c r="Q15" s="114">
        <v>82899</v>
      </c>
      <c r="R15" s="114">
        <v>90000</v>
      </c>
      <c r="S15" s="114">
        <v>450000</v>
      </c>
      <c r="T15" s="114">
        <v>30000</v>
      </c>
      <c r="U15" s="114">
        <v>600000</v>
      </c>
      <c r="V15" s="114">
        <v>120000</v>
      </c>
      <c r="W15" s="114">
        <v>210000</v>
      </c>
      <c r="X15" s="114">
        <v>276000</v>
      </c>
      <c r="Y15" s="114">
        <v>13524300</v>
      </c>
      <c r="Z15" s="29"/>
      <c r="AA15" s="29">
        <f t="shared" ref="AA15:AA18" si="1">SUM(N15:Z15)</f>
        <v>15518389</v>
      </c>
      <c r="AB15" s="26"/>
      <c r="AC15" s="102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2:45" s="18" customFormat="1" ht="28.5" customHeight="1" x14ac:dyDescent="0.2">
      <c r="B16" s="28">
        <v>25516000000</v>
      </c>
      <c r="C16" s="108" t="s">
        <v>278</v>
      </c>
      <c r="D16" s="27"/>
      <c r="E16" s="114">
        <v>62000</v>
      </c>
      <c r="F16" s="114"/>
      <c r="G16" s="114"/>
      <c r="H16" s="114"/>
      <c r="I16" s="27"/>
      <c r="J16" s="27"/>
      <c r="K16" s="27"/>
      <c r="L16" s="27"/>
      <c r="M16" s="119">
        <f t="shared" si="0"/>
        <v>62000</v>
      </c>
      <c r="N16" s="120"/>
      <c r="O16" s="120"/>
      <c r="P16" s="120"/>
      <c r="Q16" s="120"/>
      <c r="R16" s="120"/>
      <c r="S16" s="120"/>
      <c r="T16" s="27"/>
      <c r="U16" s="27"/>
      <c r="V16" s="27"/>
      <c r="W16" s="27"/>
      <c r="X16" s="27"/>
      <c r="Y16" s="27"/>
      <c r="Z16" s="29"/>
      <c r="AA16" s="29">
        <f t="shared" si="1"/>
        <v>0</v>
      </c>
      <c r="AB16" s="26"/>
      <c r="AC16" s="102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2:45" s="18" customFormat="1" ht="26.25" customHeight="1" x14ac:dyDescent="0.2">
      <c r="B17" s="28">
        <v>25518000000</v>
      </c>
      <c r="C17" s="108" t="s">
        <v>319</v>
      </c>
      <c r="D17" s="27"/>
      <c r="E17" s="27"/>
      <c r="F17" s="114">
        <v>30000</v>
      </c>
      <c r="G17" s="114"/>
      <c r="H17" s="114"/>
      <c r="I17" s="27"/>
      <c r="J17" s="27"/>
      <c r="K17" s="27"/>
      <c r="L17" s="27"/>
      <c r="M17" s="119">
        <f t="shared" si="0"/>
        <v>30000</v>
      </c>
      <c r="N17" s="120"/>
      <c r="O17" s="120"/>
      <c r="P17" s="120"/>
      <c r="Q17" s="120"/>
      <c r="R17" s="120"/>
      <c r="S17" s="120"/>
      <c r="T17" s="27"/>
      <c r="U17" s="27"/>
      <c r="V17" s="27"/>
      <c r="W17" s="27"/>
      <c r="X17" s="27"/>
      <c r="Y17" s="27"/>
      <c r="Z17" s="27"/>
      <c r="AA17" s="29">
        <f t="shared" si="1"/>
        <v>0</v>
      </c>
      <c r="AB17" s="26"/>
      <c r="AC17" s="102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2:45" s="18" customFormat="1" ht="31.5" customHeight="1" x14ac:dyDescent="0.2">
      <c r="B18" s="106"/>
      <c r="C18" s="103"/>
      <c r="D18" s="117">
        <f>SUM(D14:D17)</f>
        <v>2186000</v>
      </c>
      <c r="E18" s="117">
        <f t="shared" ref="E18:K18" si="2">SUM(E14:E17)</f>
        <v>62000</v>
      </c>
      <c r="F18" s="117">
        <f t="shared" si="2"/>
        <v>30000</v>
      </c>
      <c r="G18" s="117">
        <f t="shared" si="2"/>
        <v>32500</v>
      </c>
      <c r="H18" s="117">
        <f t="shared" si="2"/>
        <v>13745</v>
      </c>
      <c r="I18" s="117">
        <f t="shared" si="2"/>
        <v>743000</v>
      </c>
      <c r="J18" s="117">
        <f t="shared" si="2"/>
        <v>211450</v>
      </c>
      <c r="K18" s="117">
        <f t="shared" si="2"/>
        <v>341000</v>
      </c>
      <c r="L18" s="117">
        <f>SUM(L14:L17)</f>
        <v>0</v>
      </c>
      <c r="M18" s="117">
        <f t="shared" ref="M18" si="3">SUM(M14:M17)</f>
        <v>3619695</v>
      </c>
      <c r="N18" s="117">
        <f>SUM(N14:N17)</f>
        <v>395000</v>
      </c>
      <c r="O18" s="117">
        <f t="shared" ref="O18:Y18" si="4">SUM(O14:O17)</f>
        <v>50000</v>
      </c>
      <c r="P18" s="117">
        <f t="shared" si="4"/>
        <v>450000</v>
      </c>
      <c r="Q18" s="117">
        <f t="shared" si="4"/>
        <v>82899</v>
      </c>
      <c r="R18" s="117">
        <f t="shared" si="4"/>
        <v>90000</v>
      </c>
      <c r="S18" s="117">
        <f t="shared" si="4"/>
        <v>450000</v>
      </c>
      <c r="T18" s="117">
        <f t="shared" si="4"/>
        <v>30000</v>
      </c>
      <c r="U18" s="117">
        <f t="shared" si="4"/>
        <v>600000</v>
      </c>
      <c r="V18" s="117">
        <f t="shared" si="4"/>
        <v>120000</v>
      </c>
      <c r="W18" s="117">
        <f t="shared" si="4"/>
        <v>210000</v>
      </c>
      <c r="X18" s="117">
        <f t="shared" si="4"/>
        <v>276000</v>
      </c>
      <c r="Y18" s="117">
        <f t="shared" si="4"/>
        <v>13524300</v>
      </c>
      <c r="Z18" s="117">
        <f>SUM(Z14:Z17)</f>
        <v>0</v>
      </c>
      <c r="AA18" s="29">
        <f t="shared" si="1"/>
        <v>16278199</v>
      </c>
      <c r="AB18" s="102"/>
      <c r="AC18" s="102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2:45" s="18" customFormat="1" ht="11.25" customHeight="1" x14ac:dyDescent="0.2">
      <c r="B19" s="25"/>
      <c r="C19" s="24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0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2:45" s="18" customFormat="1" ht="35.25" customHeight="1" x14ac:dyDescent="0.2">
      <c r="B20" s="25"/>
      <c r="C20" s="362" t="s">
        <v>47</v>
      </c>
      <c r="D20" s="363"/>
      <c r="E20" s="363"/>
      <c r="F20" s="363"/>
      <c r="G20" s="363"/>
      <c r="H20" s="363"/>
      <c r="I20" s="363"/>
      <c r="J20" s="294" t="s">
        <v>250</v>
      </c>
      <c r="K20" s="21"/>
      <c r="L20" s="21"/>
      <c r="M20" s="21"/>
      <c r="N20" s="362"/>
      <c r="O20" s="363"/>
      <c r="P20" s="363"/>
      <c r="Q20" s="363"/>
      <c r="R20" s="363"/>
      <c r="S20" s="363"/>
      <c r="T20" s="23"/>
      <c r="U20" s="23"/>
      <c r="V20" s="23"/>
      <c r="W20" s="23"/>
      <c r="X20" s="23"/>
      <c r="Y20" s="23"/>
      <c r="Z20" s="22"/>
      <c r="AA20" s="21"/>
      <c r="AB20" s="21"/>
      <c r="AC20" s="20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2:45" x14ac:dyDescent="0.2">
      <c r="B21" s="8"/>
      <c r="D21" s="10"/>
      <c r="E21" s="10"/>
      <c r="F21" s="10"/>
      <c r="G21" s="10"/>
      <c r="H21" s="10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</row>
    <row r="22" spans="2:45" s="13" customFormat="1" ht="64.5" customHeight="1" x14ac:dyDescent="0.3">
      <c r="B22" s="17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16"/>
      <c r="V22" s="16"/>
      <c r="W22" s="16"/>
      <c r="X22" s="16"/>
      <c r="Y22" s="16"/>
      <c r="Z22" s="15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2:45" x14ac:dyDescent="0.2">
      <c r="B23" s="8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</row>
    <row r="24" spans="2:45" x14ac:dyDescent="0.2">
      <c r="B24" s="8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</row>
    <row r="25" spans="2:45" x14ac:dyDescent="0.2">
      <c r="B25" s="8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</row>
    <row r="26" spans="2:45" ht="15.75" x14ac:dyDescent="0.25">
      <c r="B26" s="8"/>
      <c r="C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</row>
    <row r="27" spans="2:45" x14ac:dyDescent="0.2">
      <c r="B27" s="8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</row>
    <row r="28" spans="2:45" x14ac:dyDescent="0.2">
      <c r="B28" s="8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</row>
    <row r="29" spans="2:45" x14ac:dyDescent="0.2">
      <c r="B29" s="8"/>
      <c r="D29" s="10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</row>
    <row r="30" spans="2:45" x14ac:dyDescent="0.2">
      <c r="B30" s="8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</row>
    <row r="31" spans="2:45" x14ac:dyDescent="0.2">
      <c r="B31" s="8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</row>
    <row r="32" spans="2:45" x14ac:dyDescent="0.2">
      <c r="B32" s="8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2:44" x14ac:dyDescent="0.2">
      <c r="B33" s="8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2:44" x14ac:dyDescent="0.2">
      <c r="B34" s="8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2:44" x14ac:dyDescent="0.2">
      <c r="B35" s="8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2:44" x14ac:dyDescent="0.2">
      <c r="B36" s="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2:44" x14ac:dyDescent="0.2">
      <c r="B37" s="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2:44" x14ac:dyDescent="0.2">
      <c r="B38" s="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2:44" x14ac:dyDescent="0.2">
      <c r="B39" s="8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2:44" x14ac:dyDescent="0.2">
      <c r="B40" s="8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2:44" x14ac:dyDescent="0.2">
      <c r="B41" s="8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2:44" x14ac:dyDescent="0.2">
      <c r="B42" s="8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2:44" x14ac:dyDescent="0.2">
      <c r="B43" s="8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2:44" x14ac:dyDescent="0.2">
      <c r="B44" s="8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2:44" x14ac:dyDescent="0.2">
      <c r="B45" s="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2:44" x14ac:dyDescent="0.2">
      <c r="B46" s="8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2:44" x14ac:dyDescent="0.2">
      <c r="B47" s="8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2:44" x14ac:dyDescent="0.2">
      <c r="B48" s="8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2:44" x14ac:dyDescent="0.2">
      <c r="B49" s="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2:44" x14ac:dyDescent="0.2">
      <c r="B50" s="8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2:44" x14ac:dyDescent="0.2">
      <c r="B51" s="8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2:44" x14ac:dyDescent="0.2">
      <c r="B52" s="8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2:44" x14ac:dyDescent="0.2">
      <c r="B53" s="8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2:44" x14ac:dyDescent="0.2">
      <c r="B54" s="8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2:44" x14ac:dyDescent="0.2">
      <c r="B55" s="8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2:44" x14ac:dyDescent="0.2">
      <c r="B56" s="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2:44" x14ac:dyDescent="0.2">
      <c r="B57" s="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2:44" x14ac:dyDescent="0.2">
      <c r="B58" s="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2:44" x14ac:dyDescent="0.2">
      <c r="B59" s="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2:44" x14ac:dyDescent="0.2">
      <c r="B60" s="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2:44" x14ac:dyDescent="0.2">
      <c r="B61" s="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2:44" x14ac:dyDescent="0.2">
      <c r="B62" s="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2:44" x14ac:dyDescent="0.2">
      <c r="B63" s="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2:44" x14ac:dyDescent="0.2">
      <c r="B64" s="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2:44" x14ac:dyDescent="0.2">
      <c r="B65" s="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2:44" x14ac:dyDescent="0.2">
      <c r="B66" s="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2:44" x14ac:dyDescent="0.2">
      <c r="B67" s="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2:44" x14ac:dyDescent="0.2">
      <c r="B68" s="8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2:44" x14ac:dyDescent="0.2">
      <c r="B69" s="8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2:44" x14ac:dyDescent="0.2">
      <c r="B70" s="8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2:44" x14ac:dyDescent="0.2">
      <c r="B71" s="8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2:44" x14ac:dyDescent="0.2">
      <c r="B72" s="8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2:44" x14ac:dyDescent="0.2">
      <c r="B73" s="8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2:44" x14ac:dyDescent="0.2">
      <c r="B74" s="8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2:44" x14ac:dyDescent="0.2">
      <c r="B75" s="8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2:44" x14ac:dyDescent="0.2">
      <c r="B76" s="8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2:44" x14ac:dyDescent="0.2">
      <c r="B77" s="8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2:44" x14ac:dyDescent="0.2">
      <c r="B78" s="8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2:44" x14ac:dyDescent="0.2">
      <c r="B79" s="8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2:44" x14ac:dyDescent="0.2">
      <c r="B80" s="8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2:44" x14ac:dyDescent="0.2">
      <c r="B81" s="8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2:44" x14ac:dyDescent="0.2">
      <c r="B82" s="8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2:44" x14ac:dyDescent="0.2">
      <c r="B83" s="8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2:44" x14ac:dyDescent="0.2">
      <c r="B84" s="8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2:44" x14ac:dyDescent="0.2">
      <c r="B85" s="8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2:44" x14ac:dyDescent="0.2">
      <c r="B86" s="8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2:44" x14ac:dyDescent="0.2">
      <c r="B87" s="8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2:44" x14ac:dyDescent="0.2">
      <c r="B88" s="8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2:44" x14ac:dyDescent="0.2">
      <c r="B89" s="8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2:44" x14ac:dyDescent="0.2">
      <c r="B90" s="8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2:44" x14ac:dyDescent="0.2">
      <c r="B91" s="8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2:44" x14ac:dyDescent="0.2">
      <c r="B92" s="8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2:44" x14ac:dyDescent="0.2">
      <c r="B93" s="8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2:44" x14ac:dyDescent="0.2">
      <c r="B94" s="8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2:44" x14ac:dyDescent="0.2">
      <c r="B95" s="8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2:44" x14ac:dyDescent="0.2">
      <c r="B96" s="8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2:44" x14ac:dyDescent="0.2">
      <c r="B97" s="8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2:44" x14ac:dyDescent="0.2">
      <c r="B98" s="8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2:44" x14ac:dyDescent="0.2">
      <c r="B99" s="8"/>
    </row>
    <row r="100" spans="2:44" x14ac:dyDescent="0.2">
      <c r="B100" s="8"/>
    </row>
    <row r="101" spans="2:44" x14ac:dyDescent="0.2">
      <c r="B101" s="8"/>
    </row>
    <row r="102" spans="2:44" x14ac:dyDescent="0.2">
      <c r="B102" s="8"/>
    </row>
    <row r="103" spans="2:44" x14ac:dyDescent="0.2">
      <c r="B103" s="8"/>
    </row>
    <row r="104" spans="2:44" x14ac:dyDescent="0.2">
      <c r="B104" s="8"/>
    </row>
    <row r="105" spans="2:44" x14ac:dyDescent="0.2">
      <c r="B105" s="8"/>
    </row>
    <row r="106" spans="2:44" x14ac:dyDescent="0.2">
      <c r="B106" s="8"/>
    </row>
    <row r="107" spans="2:44" x14ac:dyDescent="0.2">
      <c r="B107" s="8"/>
    </row>
    <row r="108" spans="2:44" x14ac:dyDescent="0.2">
      <c r="B108" s="8"/>
    </row>
    <row r="109" spans="2:44" x14ac:dyDescent="0.2">
      <c r="B109" s="8"/>
    </row>
    <row r="110" spans="2:44" x14ac:dyDescent="0.2">
      <c r="B110" s="8"/>
    </row>
    <row r="111" spans="2:44" x14ac:dyDescent="0.2">
      <c r="B111" s="8"/>
    </row>
    <row r="112" spans="2:44" x14ac:dyDescent="0.2">
      <c r="B112" s="8"/>
    </row>
    <row r="113" spans="2:2" x14ac:dyDescent="0.2">
      <c r="B113" s="8"/>
    </row>
    <row r="114" spans="2:2" x14ac:dyDescent="0.2">
      <c r="B114" s="8"/>
    </row>
    <row r="115" spans="2:2" x14ac:dyDescent="0.2">
      <c r="B115" s="8"/>
    </row>
    <row r="116" spans="2:2" x14ac:dyDescent="0.2">
      <c r="B116" s="8"/>
    </row>
    <row r="117" spans="2:2" x14ac:dyDescent="0.2">
      <c r="B117" s="8"/>
    </row>
    <row r="118" spans="2:2" x14ac:dyDescent="0.2">
      <c r="B118" s="8"/>
    </row>
    <row r="119" spans="2:2" x14ac:dyDescent="0.2">
      <c r="B119" s="8"/>
    </row>
    <row r="120" spans="2:2" x14ac:dyDescent="0.2">
      <c r="B120" s="8"/>
    </row>
    <row r="121" spans="2:2" x14ac:dyDescent="0.2">
      <c r="B121" s="8"/>
    </row>
    <row r="122" spans="2:2" x14ac:dyDescent="0.2">
      <c r="B122" s="8"/>
    </row>
    <row r="123" spans="2:2" x14ac:dyDescent="0.2">
      <c r="B123" s="8"/>
    </row>
    <row r="124" spans="2:2" x14ac:dyDescent="0.2">
      <c r="B124" s="8"/>
    </row>
    <row r="125" spans="2:2" x14ac:dyDescent="0.2">
      <c r="B125" s="8"/>
    </row>
    <row r="126" spans="2:2" x14ac:dyDescent="0.2">
      <c r="B126" s="8"/>
    </row>
    <row r="127" spans="2:2" x14ac:dyDescent="0.2">
      <c r="B127" s="8"/>
    </row>
    <row r="128" spans="2:2" x14ac:dyDescent="0.2">
      <c r="B128" s="8"/>
    </row>
    <row r="129" spans="2:2" x14ac:dyDescent="0.2">
      <c r="B129" s="8"/>
    </row>
    <row r="130" spans="2:2" x14ac:dyDescent="0.2">
      <c r="B130" s="8"/>
    </row>
    <row r="131" spans="2:2" x14ac:dyDescent="0.2">
      <c r="B131" s="8"/>
    </row>
    <row r="132" spans="2:2" x14ac:dyDescent="0.2">
      <c r="B132" s="8"/>
    </row>
    <row r="133" spans="2:2" x14ac:dyDescent="0.2">
      <c r="B133" s="8"/>
    </row>
    <row r="134" spans="2:2" x14ac:dyDescent="0.2">
      <c r="B134" s="8"/>
    </row>
    <row r="135" spans="2:2" x14ac:dyDescent="0.2">
      <c r="B135" s="8"/>
    </row>
    <row r="136" spans="2:2" x14ac:dyDescent="0.2">
      <c r="B136" s="8"/>
    </row>
    <row r="137" spans="2:2" x14ac:dyDescent="0.2">
      <c r="B137" s="8"/>
    </row>
    <row r="138" spans="2:2" x14ac:dyDescent="0.2">
      <c r="B138" s="8"/>
    </row>
    <row r="139" spans="2:2" x14ac:dyDescent="0.2">
      <c r="B139" s="8"/>
    </row>
    <row r="140" spans="2:2" x14ac:dyDescent="0.2">
      <c r="B140" s="8"/>
    </row>
    <row r="141" spans="2:2" x14ac:dyDescent="0.2">
      <c r="B141" s="8"/>
    </row>
    <row r="142" spans="2:2" x14ac:dyDescent="0.2">
      <c r="B142" s="8"/>
    </row>
    <row r="143" spans="2:2" x14ac:dyDescent="0.2">
      <c r="B143" s="8"/>
    </row>
    <row r="144" spans="2:2" x14ac:dyDescent="0.2">
      <c r="B144" s="8"/>
    </row>
    <row r="145" spans="2:2" x14ac:dyDescent="0.2">
      <c r="B145" s="8"/>
    </row>
    <row r="146" spans="2:2" x14ac:dyDescent="0.2">
      <c r="B146" s="8"/>
    </row>
    <row r="147" spans="2:2" x14ac:dyDescent="0.2">
      <c r="B147" s="8"/>
    </row>
    <row r="148" spans="2:2" x14ac:dyDescent="0.2">
      <c r="B148" s="8"/>
    </row>
    <row r="149" spans="2:2" x14ac:dyDescent="0.2">
      <c r="B149" s="8"/>
    </row>
    <row r="150" spans="2:2" x14ac:dyDescent="0.2">
      <c r="B150" s="8"/>
    </row>
    <row r="151" spans="2:2" x14ac:dyDescent="0.2">
      <c r="B151" s="8"/>
    </row>
    <row r="152" spans="2:2" x14ac:dyDescent="0.2">
      <c r="B152" s="8"/>
    </row>
    <row r="153" spans="2:2" x14ac:dyDescent="0.2">
      <c r="B153" s="8"/>
    </row>
    <row r="154" spans="2:2" x14ac:dyDescent="0.2">
      <c r="B154" s="8"/>
    </row>
    <row r="155" spans="2:2" x14ac:dyDescent="0.2">
      <c r="B155" s="8"/>
    </row>
    <row r="156" spans="2:2" x14ac:dyDescent="0.2">
      <c r="B156" s="8"/>
    </row>
    <row r="157" spans="2:2" x14ac:dyDescent="0.2">
      <c r="B157" s="8"/>
    </row>
    <row r="158" spans="2:2" x14ac:dyDescent="0.2">
      <c r="B158" s="8"/>
    </row>
    <row r="159" spans="2:2" x14ac:dyDescent="0.2">
      <c r="B159" s="8"/>
    </row>
    <row r="160" spans="2:2" x14ac:dyDescent="0.2">
      <c r="B160" s="8"/>
    </row>
    <row r="161" spans="2:2" x14ac:dyDescent="0.2">
      <c r="B161" s="8"/>
    </row>
    <row r="162" spans="2:2" x14ac:dyDescent="0.2">
      <c r="B162" s="8"/>
    </row>
    <row r="163" spans="2:2" x14ac:dyDescent="0.2">
      <c r="B163" s="8"/>
    </row>
    <row r="164" spans="2:2" x14ac:dyDescent="0.2">
      <c r="B164" s="8"/>
    </row>
    <row r="165" spans="2:2" x14ac:dyDescent="0.2">
      <c r="B165" s="8"/>
    </row>
    <row r="166" spans="2:2" x14ac:dyDescent="0.2">
      <c r="B166" s="8"/>
    </row>
    <row r="167" spans="2:2" x14ac:dyDescent="0.2">
      <c r="B167" s="8"/>
    </row>
    <row r="168" spans="2:2" x14ac:dyDescent="0.2">
      <c r="B168" s="8"/>
    </row>
    <row r="169" spans="2:2" x14ac:dyDescent="0.2">
      <c r="B169" s="8"/>
    </row>
    <row r="170" spans="2:2" x14ac:dyDescent="0.2">
      <c r="B170" s="8"/>
    </row>
    <row r="171" spans="2:2" x14ac:dyDescent="0.2">
      <c r="B171" s="8"/>
    </row>
    <row r="172" spans="2:2" x14ac:dyDescent="0.2">
      <c r="B172" s="8"/>
    </row>
    <row r="173" spans="2:2" x14ac:dyDescent="0.2">
      <c r="B173" s="8"/>
    </row>
    <row r="174" spans="2:2" x14ac:dyDescent="0.2">
      <c r="B174" s="8"/>
    </row>
    <row r="175" spans="2:2" x14ac:dyDescent="0.2">
      <c r="B175" s="8"/>
    </row>
    <row r="176" spans="2:2" x14ac:dyDescent="0.2">
      <c r="B176" s="8"/>
    </row>
    <row r="177" spans="2:2" x14ac:dyDescent="0.2">
      <c r="B177" s="8"/>
    </row>
    <row r="178" spans="2:2" x14ac:dyDescent="0.2">
      <c r="B178" s="8"/>
    </row>
    <row r="179" spans="2:2" x14ac:dyDescent="0.2">
      <c r="B179" s="8"/>
    </row>
    <row r="180" spans="2:2" x14ac:dyDescent="0.2">
      <c r="B180" s="8"/>
    </row>
    <row r="181" spans="2:2" x14ac:dyDescent="0.2">
      <c r="B181" s="8"/>
    </row>
    <row r="182" spans="2:2" x14ac:dyDescent="0.2">
      <c r="B182" s="8"/>
    </row>
    <row r="183" spans="2:2" x14ac:dyDescent="0.2">
      <c r="B183" s="8"/>
    </row>
    <row r="184" spans="2:2" x14ac:dyDescent="0.2">
      <c r="B184" s="8"/>
    </row>
    <row r="185" spans="2:2" x14ac:dyDescent="0.2">
      <c r="B185" s="8"/>
    </row>
    <row r="186" spans="2:2" x14ac:dyDescent="0.2">
      <c r="B186" s="8"/>
    </row>
    <row r="187" spans="2:2" x14ac:dyDescent="0.2">
      <c r="B187" s="8"/>
    </row>
    <row r="188" spans="2:2" x14ac:dyDescent="0.2">
      <c r="B188" s="8"/>
    </row>
    <row r="189" spans="2:2" x14ac:dyDescent="0.2">
      <c r="B189" s="8"/>
    </row>
    <row r="190" spans="2:2" x14ac:dyDescent="0.2">
      <c r="B190" s="8"/>
    </row>
    <row r="191" spans="2:2" x14ac:dyDescent="0.2">
      <c r="B191" s="8"/>
    </row>
    <row r="192" spans="2:2" x14ac:dyDescent="0.2">
      <c r="B192" s="8"/>
    </row>
    <row r="193" spans="2:2" x14ac:dyDescent="0.2">
      <c r="B193" s="8"/>
    </row>
    <row r="194" spans="2:2" x14ac:dyDescent="0.2">
      <c r="B194" s="8"/>
    </row>
    <row r="195" spans="2:2" x14ac:dyDescent="0.2">
      <c r="B195" s="8"/>
    </row>
    <row r="196" spans="2:2" x14ac:dyDescent="0.2">
      <c r="B196" s="8"/>
    </row>
    <row r="197" spans="2:2" x14ac:dyDescent="0.2">
      <c r="B197" s="8"/>
    </row>
    <row r="198" spans="2:2" x14ac:dyDescent="0.2">
      <c r="B198" s="8"/>
    </row>
    <row r="199" spans="2:2" x14ac:dyDescent="0.2">
      <c r="B199" s="8"/>
    </row>
    <row r="200" spans="2:2" x14ac:dyDescent="0.2">
      <c r="B200" s="8"/>
    </row>
    <row r="201" spans="2:2" x14ac:dyDescent="0.2">
      <c r="B201" s="8"/>
    </row>
    <row r="202" spans="2:2" x14ac:dyDescent="0.2">
      <c r="B202" s="8"/>
    </row>
    <row r="203" spans="2:2" x14ac:dyDescent="0.2">
      <c r="B203" s="8"/>
    </row>
    <row r="204" spans="2:2" x14ac:dyDescent="0.2">
      <c r="B204" s="8"/>
    </row>
    <row r="205" spans="2:2" x14ac:dyDescent="0.2">
      <c r="B205" s="8"/>
    </row>
    <row r="206" spans="2:2" x14ac:dyDescent="0.2">
      <c r="B206" s="8"/>
    </row>
    <row r="207" spans="2:2" x14ac:dyDescent="0.2">
      <c r="B207" s="8"/>
    </row>
    <row r="208" spans="2:2" x14ac:dyDescent="0.2">
      <c r="B208" s="8"/>
    </row>
    <row r="209" spans="2:2" x14ac:dyDescent="0.2">
      <c r="B209" s="8"/>
    </row>
    <row r="210" spans="2:2" x14ac:dyDescent="0.2">
      <c r="B210" s="8"/>
    </row>
    <row r="211" spans="2:2" x14ac:dyDescent="0.2">
      <c r="B211" s="8"/>
    </row>
    <row r="212" spans="2:2" x14ac:dyDescent="0.2">
      <c r="B212" s="8"/>
    </row>
    <row r="213" spans="2:2" x14ac:dyDescent="0.2">
      <c r="B213" s="8"/>
    </row>
    <row r="214" spans="2:2" x14ac:dyDescent="0.2">
      <c r="B214" s="8"/>
    </row>
    <row r="215" spans="2:2" x14ac:dyDescent="0.2">
      <c r="B215" s="8"/>
    </row>
    <row r="216" spans="2:2" x14ac:dyDescent="0.2">
      <c r="B216" s="8"/>
    </row>
    <row r="217" spans="2:2" x14ac:dyDescent="0.2">
      <c r="B217" s="8"/>
    </row>
    <row r="218" spans="2:2" x14ac:dyDescent="0.2">
      <c r="B218" s="8"/>
    </row>
    <row r="219" spans="2:2" x14ac:dyDescent="0.2">
      <c r="B219" s="8"/>
    </row>
    <row r="220" spans="2:2" x14ac:dyDescent="0.2">
      <c r="B220" s="8"/>
    </row>
    <row r="221" spans="2:2" x14ac:dyDescent="0.2">
      <c r="B221" s="8"/>
    </row>
    <row r="222" spans="2:2" x14ac:dyDescent="0.2">
      <c r="B222" s="8"/>
    </row>
    <row r="223" spans="2:2" x14ac:dyDescent="0.2">
      <c r="B223" s="8"/>
    </row>
    <row r="224" spans="2:2" x14ac:dyDescent="0.2">
      <c r="B224" s="8"/>
    </row>
    <row r="225" spans="2:2" x14ac:dyDescent="0.2">
      <c r="B225" s="8"/>
    </row>
    <row r="226" spans="2:2" x14ac:dyDescent="0.2">
      <c r="B226" s="8"/>
    </row>
    <row r="227" spans="2:2" x14ac:dyDescent="0.2">
      <c r="B227" s="8"/>
    </row>
    <row r="228" spans="2:2" x14ac:dyDescent="0.2">
      <c r="B228" s="8"/>
    </row>
    <row r="229" spans="2:2" x14ac:dyDescent="0.2">
      <c r="B229" s="8"/>
    </row>
    <row r="230" spans="2:2" x14ac:dyDescent="0.2">
      <c r="B230" s="8"/>
    </row>
    <row r="231" spans="2:2" x14ac:dyDescent="0.2">
      <c r="B231" s="8"/>
    </row>
    <row r="232" spans="2:2" x14ac:dyDescent="0.2">
      <c r="B232" s="8"/>
    </row>
    <row r="233" spans="2:2" x14ac:dyDescent="0.2">
      <c r="B233" s="8"/>
    </row>
    <row r="234" spans="2:2" x14ac:dyDescent="0.2">
      <c r="B234" s="8"/>
    </row>
    <row r="235" spans="2:2" x14ac:dyDescent="0.2">
      <c r="B235" s="8"/>
    </row>
    <row r="236" spans="2:2" x14ac:dyDescent="0.2">
      <c r="B236" s="8"/>
    </row>
    <row r="237" spans="2:2" x14ac:dyDescent="0.2">
      <c r="B237" s="8"/>
    </row>
    <row r="238" spans="2:2" x14ac:dyDescent="0.2">
      <c r="B238" s="8"/>
    </row>
    <row r="239" spans="2:2" x14ac:dyDescent="0.2">
      <c r="B239" s="8"/>
    </row>
    <row r="240" spans="2:2" x14ac:dyDescent="0.2">
      <c r="B240" s="8"/>
    </row>
    <row r="241" spans="2:2" x14ac:dyDescent="0.2">
      <c r="B241" s="8"/>
    </row>
    <row r="242" spans="2:2" x14ac:dyDescent="0.2">
      <c r="B242" s="8"/>
    </row>
    <row r="243" spans="2:2" x14ac:dyDescent="0.2">
      <c r="B243" s="8"/>
    </row>
    <row r="244" spans="2:2" x14ac:dyDescent="0.2">
      <c r="B244" s="8"/>
    </row>
    <row r="245" spans="2:2" x14ac:dyDescent="0.2">
      <c r="B245" s="8"/>
    </row>
    <row r="246" spans="2:2" x14ac:dyDescent="0.2">
      <c r="B246" s="8"/>
    </row>
    <row r="247" spans="2:2" x14ac:dyDescent="0.2">
      <c r="B247" s="8"/>
    </row>
    <row r="248" spans="2:2" x14ac:dyDescent="0.2">
      <c r="B248" s="8"/>
    </row>
    <row r="249" spans="2:2" x14ac:dyDescent="0.2">
      <c r="B249" s="8"/>
    </row>
    <row r="250" spans="2:2" x14ac:dyDescent="0.2">
      <c r="B250" s="8"/>
    </row>
    <row r="251" spans="2:2" x14ac:dyDescent="0.2">
      <c r="B251" s="8"/>
    </row>
    <row r="252" spans="2:2" x14ac:dyDescent="0.2">
      <c r="B252" s="8"/>
    </row>
    <row r="253" spans="2:2" x14ac:dyDescent="0.2">
      <c r="B253" s="8"/>
    </row>
    <row r="254" spans="2:2" x14ac:dyDescent="0.2">
      <c r="B254" s="8"/>
    </row>
    <row r="255" spans="2:2" x14ac:dyDescent="0.2">
      <c r="B255" s="8"/>
    </row>
    <row r="256" spans="2:2" x14ac:dyDescent="0.2">
      <c r="B256" s="8"/>
    </row>
    <row r="257" spans="2:2" x14ac:dyDescent="0.2">
      <c r="B257" s="8"/>
    </row>
  </sheetData>
  <mergeCells count="23">
    <mergeCell ref="D22:T22"/>
    <mergeCell ref="C2:N2"/>
    <mergeCell ref="B6:B11"/>
    <mergeCell ref="C6:C11"/>
    <mergeCell ref="AC6:AC11"/>
    <mergeCell ref="N7:Z7"/>
    <mergeCell ref="Z8:Z11"/>
    <mergeCell ref="Y8:Y12"/>
    <mergeCell ref="N6:AA6"/>
    <mergeCell ref="M7:M12"/>
    <mergeCell ref="AA7:AA12"/>
    <mergeCell ref="B4:M4"/>
    <mergeCell ref="X1:AC1"/>
    <mergeCell ref="C20:I20"/>
    <mergeCell ref="D6:M6"/>
    <mergeCell ref="N8:X11"/>
    <mergeCell ref="N20:S20"/>
    <mergeCell ref="L8:L11"/>
    <mergeCell ref="D7:D11"/>
    <mergeCell ref="E8:K11"/>
    <mergeCell ref="E7:L7"/>
    <mergeCell ref="AB8:AB11"/>
    <mergeCell ref="K1:M1"/>
  </mergeCells>
  <printOptions horizontalCentered="1"/>
  <pageMargins left="0.51181102362204722" right="0.19685039370078741" top="0.62992125984251968" bottom="0.19685039370078741" header="0.35433070866141736" footer="0.19685039370078741"/>
  <pageSetup paperSize="9" scale="75" orientation="landscape" verticalDpi="0" r:id="rId1"/>
  <colBreaks count="1" manualBreakCount="1">
    <brk id="1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="75" zoomScaleNormal="75" zoomScaleSheetLayoutView="90" workbookViewId="0">
      <selection activeCell="E42" sqref="E42"/>
    </sheetView>
  </sheetViews>
  <sheetFormatPr defaultColWidth="7.85546875" defaultRowHeight="12.75" x14ac:dyDescent="0.2"/>
  <cols>
    <col min="1" max="1" width="15.28515625" style="41" customWidth="1"/>
    <col min="2" max="2" width="14.85546875" style="41" customWidth="1"/>
    <col min="3" max="3" width="17.7109375" style="41" customWidth="1"/>
    <col min="4" max="4" width="48.7109375" style="41" customWidth="1"/>
    <col min="5" max="5" width="37.5703125" style="41" customWidth="1"/>
    <col min="6" max="6" width="16.5703125" style="41" customWidth="1"/>
    <col min="7" max="7" width="14.140625" style="41" customWidth="1"/>
    <col min="8" max="9" width="15.5703125" style="41" customWidth="1"/>
    <col min="10" max="16384" width="7.85546875" style="40"/>
  </cols>
  <sheetData>
    <row r="1" spans="1:9" s="55" customFormat="1" ht="22.5" customHeight="1" x14ac:dyDescent="0.25">
      <c r="A1" s="231" t="s">
        <v>333</v>
      </c>
      <c r="B1" s="70"/>
      <c r="C1" s="70"/>
      <c r="D1" s="70"/>
      <c r="E1" s="70"/>
      <c r="F1" s="70"/>
      <c r="G1" s="426" t="s">
        <v>323</v>
      </c>
      <c r="H1" s="427"/>
      <c r="I1" s="427"/>
    </row>
    <row r="2" spans="1:9" ht="81" customHeight="1" x14ac:dyDescent="0.2">
      <c r="D2" s="69"/>
      <c r="G2" s="424" t="s">
        <v>409</v>
      </c>
      <c r="H2" s="425"/>
      <c r="I2" s="425"/>
    </row>
    <row r="3" spans="1:9" ht="51" customHeight="1" x14ac:dyDescent="0.2">
      <c r="D3" s="69"/>
      <c r="G3" s="244"/>
      <c r="H3" s="245"/>
      <c r="I3" s="245"/>
    </row>
    <row r="4" spans="1:9" ht="27.75" customHeight="1" x14ac:dyDescent="0.2">
      <c r="A4" s="422" t="s">
        <v>331</v>
      </c>
      <c r="B4" s="423"/>
      <c r="C4" s="423"/>
      <c r="D4" s="423"/>
      <c r="E4" s="423"/>
      <c r="F4" s="423"/>
      <c r="G4" s="423"/>
      <c r="H4" s="423"/>
      <c r="I4" s="423"/>
    </row>
    <row r="5" spans="1:9" ht="18.75" x14ac:dyDescent="0.3">
      <c r="A5" s="68"/>
      <c r="B5" s="67"/>
      <c r="C5" s="67"/>
      <c r="D5" s="67"/>
      <c r="E5" s="65"/>
      <c r="F5" s="65"/>
      <c r="G5" s="66"/>
      <c r="H5" s="65"/>
      <c r="I5" s="64" t="s">
        <v>259</v>
      </c>
    </row>
    <row r="6" spans="1:9" s="57" customFormat="1" ht="140.25" customHeight="1" x14ac:dyDescent="0.3">
      <c r="A6" s="125" t="s">
        <v>292</v>
      </c>
      <c r="B6" s="125" t="s">
        <v>231</v>
      </c>
      <c r="C6" s="125" t="s">
        <v>230</v>
      </c>
      <c r="D6" s="63" t="s">
        <v>293</v>
      </c>
      <c r="E6" s="62" t="s">
        <v>294</v>
      </c>
      <c r="F6" s="62" t="s">
        <v>295</v>
      </c>
      <c r="G6" s="62" t="s">
        <v>296</v>
      </c>
      <c r="H6" s="62" t="s">
        <v>297</v>
      </c>
      <c r="I6" s="62" t="s">
        <v>298</v>
      </c>
    </row>
    <row r="7" spans="1:9" s="58" customFormat="1" ht="20.25" customHeight="1" x14ac:dyDescent="0.2">
      <c r="A7" s="61" t="s">
        <v>258</v>
      </c>
      <c r="B7" s="61" t="s">
        <v>257</v>
      </c>
      <c r="C7" s="61" t="s">
        <v>256</v>
      </c>
      <c r="D7" s="60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</row>
    <row r="8" spans="1:9" s="57" customFormat="1" ht="37.5" customHeight="1" x14ac:dyDescent="0.3">
      <c r="A8" s="271" t="s">
        <v>223</v>
      </c>
      <c r="B8" s="272"/>
      <c r="C8" s="272"/>
      <c r="D8" s="273" t="s">
        <v>255</v>
      </c>
      <c r="E8" s="274"/>
      <c r="F8" s="275"/>
      <c r="G8" s="275"/>
      <c r="H8" s="276">
        <f>H9</f>
        <v>11863133</v>
      </c>
      <c r="I8" s="275"/>
    </row>
    <row r="9" spans="1:9" s="57" customFormat="1" ht="37.5" customHeight="1" x14ac:dyDescent="0.3">
      <c r="A9" s="271" t="s">
        <v>222</v>
      </c>
      <c r="B9" s="272"/>
      <c r="C9" s="272"/>
      <c r="D9" s="273" t="s">
        <v>255</v>
      </c>
      <c r="E9" s="277"/>
      <c r="F9" s="277"/>
      <c r="G9" s="277"/>
      <c r="H9" s="278">
        <f>SUM(H10:H27)</f>
        <v>11863133</v>
      </c>
      <c r="I9" s="277"/>
    </row>
    <row r="10" spans="1:9" s="55" customFormat="1" ht="87" customHeight="1" x14ac:dyDescent="0.25">
      <c r="A10" s="154" t="s">
        <v>221</v>
      </c>
      <c r="B10" s="155" t="s">
        <v>220</v>
      </c>
      <c r="C10" s="154" t="s">
        <v>69</v>
      </c>
      <c r="D10" s="130" t="s">
        <v>219</v>
      </c>
      <c r="E10" s="156" t="s">
        <v>252</v>
      </c>
      <c r="F10" s="157"/>
      <c r="G10" s="157"/>
      <c r="H10" s="161">
        <v>40000</v>
      </c>
      <c r="I10" s="156"/>
    </row>
    <row r="11" spans="1:9" s="55" customFormat="1" ht="54" customHeight="1" x14ac:dyDescent="0.25">
      <c r="A11" s="250" t="s">
        <v>378</v>
      </c>
      <c r="B11" s="250" t="s">
        <v>379</v>
      </c>
      <c r="C11" s="251" t="s">
        <v>142</v>
      </c>
      <c r="D11" s="252" t="s">
        <v>381</v>
      </c>
      <c r="E11" s="133" t="s">
        <v>299</v>
      </c>
      <c r="F11" s="132"/>
      <c r="G11" s="132"/>
      <c r="H11" s="160">
        <v>1500000</v>
      </c>
      <c r="I11" s="131"/>
    </row>
    <row r="12" spans="1:9" ht="17.25" hidden="1" customHeight="1" x14ac:dyDescent="0.2">
      <c r="A12" s="136"/>
      <c r="B12" s="140"/>
      <c r="C12" s="136"/>
      <c r="D12" s="135"/>
      <c r="E12" s="137"/>
      <c r="F12" s="137"/>
      <c r="G12" s="137"/>
      <c r="H12" s="137"/>
      <c r="I12" s="137"/>
    </row>
    <row r="13" spans="1:9" ht="30.75" hidden="1" customHeight="1" x14ac:dyDescent="0.2">
      <c r="A13" s="136"/>
      <c r="B13" s="140"/>
      <c r="C13" s="136"/>
      <c r="D13" s="135"/>
      <c r="E13" s="137"/>
      <c r="F13" s="137"/>
      <c r="G13" s="137"/>
      <c r="H13" s="137"/>
      <c r="I13" s="137"/>
    </row>
    <row r="14" spans="1:9" ht="21" hidden="1" customHeight="1" x14ac:dyDescent="0.2">
      <c r="A14" s="136"/>
      <c r="B14" s="140"/>
      <c r="C14" s="136"/>
      <c r="D14" s="135"/>
      <c r="E14" s="137"/>
      <c r="F14" s="137"/>
      <c r="G14" s="137"/>
      <c r="H14" s="137"/>
      <c r="I14" s="137"/>
    </row>
    <row r="15" spans="1:9" ht="59.25" customHeight="1" x14ac:dyDescent="0.2">
      <c r="A15" s="253" t="s">
        <v>343</v>
      </c>
      <c r="B15" s="253" t="s">
        <v>344</v>
      </c>
      <c r="C15" s="254" t="s">
        <v>138</v>
      </c>
      <c r="D15" s="252" t="s">
        <v>345</v>
      </c>
      <c r="E15" s="328" t="s">
        <v>423</v>
      </c>
      <c r="F15" s="137"/>
      <c r="G15" s="137"/>
      <c r="H15" s="160">
        <v>927000</v>
      </c>
      <c r="I15" s="137"/>
    </row>
    <row r="16" spans="1:9" ht="48.75" customHeight="1" x14ac:dyDescent="0.2">
      <c r="A16" s="253" t="s">
        <v>343</v>
      </c>
      <c r="B16" s="253" t="s">
        <v>344</v>
      </c>
      <c r="C16" s="254" t="s">
        <v>138</v>
      </c>
      <c r="D16" s="252" t="s">
        <v>345</v>
      </c>
      <c r="E16" s="328" t="s">
        <v>424</v>
      </c>
      <c r="F16" s="137"/>
      <c r="G16" s="137"/>
      <c r="H16" s="160">
        <v>202333</v>
      </c>
      <c r="I16" s="137"/>
    </row>
    <row r="17" spans="1:9" ht="56.25" customHeight="1" x14ac:dyDescent="0.2">
      <c r="A17" s="253" t="s">
        <v>343</v>
      </c>
      <c r="B17" s="253" t="s">
        <v>344</v>
      </c>
      <c r="C17" s="254" t="s">
        <v>138</v>
      </c>
      <c r="D17" s="252" t="s">
        <v>345</v>
      </c>
      <c r="E17" s="256" t="s">
        <v>425</v>
      </c>
      <c r="F17" s="137"/>
      <c r="G17" s="137"/>
      <c r="H17" s="160">
        <v>87550</v>
      </c>
      <c r="I17" s="137"/>
    </row>
    <row r="18" spans="1:9" ht="49.5" customHeight="1" x14ac:dyDescent="0.2">
      <c r="A18" s="253" t="s">
        <v>343</v>
      </c>
      <c r="B18" s="253" t="s">
        <v>344</v>
      </c>
      <c r="C18" s="254" t="s">
        <v>138</v>
      </c>
      <c r="D18" s="252" t="s">
        <v>345</v>
      </c>
      <c r="E18" s="256" t="s">
        <v>426</v>
      </c>
      <c r="F18" s="137"/>
      <c r="G18" s="137"/>
      <c r="H18" s="160">
        <v>87550</v>
      </c>
      <c r="I18" s="137"/>
    </row>
    <row r="19" spans="1:9" ht="53.25" customHeight="1" x14ac:dyDescent="0.2">
      <c r="A19" s="253" t="s">
        <v>343</v>
      </c>
      <c r="B19" s="253" t="s">
        <v>344</v>
      </c>
      <c r="C19" s="254" t="s">
        <v>138</v>
      </c>
      <c r="D19" s="252" t="s">
        <v>345</v>
      </c>
      <c r="E19" s="256" t="s">
        <v>427</v>
      </c>
      <c r="F19" s="137"/>
      <c r="G19" s="137"/>
      <c r="H19" s="160">
        <v>154500</v>
      </c>
      <c r="I19" s="137"/>
    </row>
    <row r="20" spans="1:9" ht="48.75" customHeight="1" x14ac:dyDescent="0.2">
      <c r="A20" s="253" t="s">
        <v>343</v>
      </c>
      <c r="B20" s="253" t="s">
        <v>344</v>
      </c>
      <c r="C20" s="254" t="s">
        <v>138</v>
      </c>
      <c r="D20" s="252" t="s">
        <v>345</v>
      </c>
      <c r="E20" s="328" t="s">
        <v>428</v>
      </c>
      <c r="F20" s="137"/>
      <c r="G20" s="137"/>
      <c r="H20" s="160">
        <v>154500</v>
      </c>
      <c r="I20" s="137"/>
    </row>
    <row r="21" spans="1:9" ht="60.75" customHeight="1" x14ac:dyDescent="0.2">
      <c r="A21" s="253" t="s">
        <v>343</v>
      </c>
      <c r="B21" s="253" t="s">
        <v>344</v>
      </c>
      <c r="C21" s="254" t="s">
        <v>138</v>
      </c>
      <c r="D21" s="252" t="s">
        <v>345</v>
      </c>
      <c r="E21" s="328" t="s">
        <v>429</v>
      </c>
      <c r="F21" s="137"/>
      <c r="G21" s="137"/>
      <c r="H21" s="160">
        <v>154500</v>
      </c>
      <c r="I21" s="137"/>
    </row>
    <row r="22" spans="1:9" ht="58.5" customHeight="1" x14ac:dyDescent="0.2">
      <c r="A22" s="253" t="s">
        <v>343</v>
      </c>
      <c r="B22" s="253" t="s">
        <v>344</v>
      </c>
      <c r="C22" s="254" t="s">
        <v>138</v>
      </c>
      <c r="D22" s="252" t="s">
        <v>345</v>
      </c>
      <c r="E22" s="328" t="s">
        <v>430</v>
      </c>
      <c r="F22" s="137"/>
      <c r="G22" s="137"/>
      <c r="H22" s="160">
        <v>154500</v>
      </c>
      <c r="I22" s="137"/>
    </row>
    <row r="23" spans="1:9" ht="66" customHeight="1" x14ac:dyDescent="0.2">
      <c r="A23" s="253" t="s">
        <v>343</v>
      </c>
      <c r="B23" s="253" t="s">
        <v>344</v>
      </c>
      <c r="C23" s="254" t="s">
        <v>138</v>
      </c>
      <c r="D23" s="252" t="s">
        <v>345</v>
      </c>
      <c r="E23" s="256" t="s">
        <v>431</v>
      </c>
      <c r="F23" s="137"/>
      <c r="G23" s="137"/>
      <c r="H23" s="160">
        <v>154500</v>
      </c>
      <c r="I23" s="137"/>
    </row>
    <row r="24" spans="1:9" ht="60" customHeight="1" x14ac:dyDescent="0.2">
      <c r="A24" s="253" t="s">
        <v>343</v>
      </c>
      <c r="B24" s="253" t="s">
        <v>344</v>
      </c>
      <c r="C24" s="254" t="s">
        <v>138</v>
      </c>
      <c r="D24" s="252" t="s">
        <v>345</v>
      </c>
      <c r="E24" s="328" t="s">
        <v>432</v>
      </c>
      <c r="F24" s="137"/>
      <c r="G24" s="137"/>
      <c r="H24" s="160">
        <v>195700</v>
      </c>
      <c r="I24" s="137"/>
    </row>
    <row r="25" spans="1:9" ht="79.5" customHeight="1" x14ac:dyDescent="0.2">
      <c r="A25" s="253" t="s">
        <v>340</v>
      </c>
      <c r="B25" s="253" t="s">
        <v>341</v>
      </c>
      <c r="C25" s="254" t="s">
        <v>142</v>
      </c>
      <c r="D25" s="252" t="s">
        <v>342</v>
      </c>
      <c r="E25" s="255" t="s">
        <v>383</v>
      </c>
      <c r="F25" s="137"/>
      <c r="G25" s="137"/>
      <c r="H25" s="160">
        <v>389849</v>
      </c>
      <c r="I25" s="137"/>
    </row>
    <row r="26" spans="1:9" ht="135" customHeight="1" x14ac:dyDescent="0.2">
      <c r="A26" s="253" t="s">
        <v>340</v>
      </c>
      <c r="B26" s="253" t="s">
        <v>341</v>
      </c>
      <c r="C26" s="251" t="s">
        <v>142</v>
      </c>
      <c r="D26" s="252" t="s">
        <v>342</v>
      </c>
      <c r="E26" s="255" t="s">
        <v>382</v>
      </c>
      <c r="F26" s="137"/>
      <c r="G26" s="137"/>
      <c r="H26" s="160">
        <v>242151</v>
      </c>
      <c r="I26" s="137"/>
    </row>
    <row r="27" spans="1:9" ht="93" customHeight="1" x14ac:dyDescent="0.2">
      <c r="A27" s="329">
        <v>117367</v>
      </c>
      <c r="B27" s="329">
        <v>7367</v>
      </c>
      <c r="C27" s="330" t="s">
        <v>138</v>
      </c>
      <c r="D27" s="252" t="s">
        <v>421</v>
      </c>
      <c r="E27" s="331" t="s">
        <v>422</v>
      </c>
      <c r="F27" s="137"/>
      <c r="G27" s="137"/>
      <c r="H27" s="131">
        <v>7418500</v>
      </c>
      <c r="I27" s="137"/>
    </row>
    <row r="28" spans="1:9" s="54" customFormat="1" ht="43.5" customHeight="1" x14ac:dyDescent="0.2">
      <c r="A28" s="271" t="s">
        <v>178</v>
      </c>
      <c r="B28" s="215"/>
      <c r="C28" s="271"/>
      <c r="D28" s="279" t="s">
        <v>254</v>
      </c>
      <c r="E28" s="280"/>
      <c r="F28" s="281"/>
      <c r="G28" s="281"/>
      <c r="H28" s="278">
        <f>H29</f>
        <v>4402669</v>
      </c>
      <c r="I28" s="281"/>
    </row>
    <row r="29" spans="1:9" s="54" customFormat="1" ht="40.5" customHeight="1" x14ac:dyDescent="0.2">
      <c r="A29" s="271" t="s">
        <v>177</v>
      </c>
      <c r="B29" s="215"/>
      <c r="C29" s="271"/>
      <c r="D29" s="279" t="s">
        <v>254</v>
      </c>
      <c r="E29" s="280"/>
      <c r="F29" s="281"/>
      <c r="G29" s="281"/>
      <c r="H29" s="278">
        <f>SUM(H30:H37)</f>
        <v>4402669</v>
      </c>
      <c r="I29" s="281"/>
    </row>
    <row r="30" spans="1:9" ht="117.75" customHeight="1" x14ac:dyDescent="0.2">
      <c r="A30" s="158" t="s">
        <v>144</v>
      </c>
      <c r="B30" s="158" t="s">
        <v>143</v>
      </c>
      <c r="C30" s="159" t="s">
        <v>142</v>
      </c>
      <c r="D30" s="229" t="s">
        <v>141</v>
      </c>
      <c r="E30" s="133" t="s">
        <v>253</v>
      </c>
      <c r="F30" s="162" t="s">
        <v>325</v>
      </c>
      <c r="G30" s="160"/>
      <c r="H30" s="160">
        <v>2279530</v>
      </c>
      <c r="I30" s="131"/>
    </row>
    <row r="31" spans="1:9" ht="63" customHeight="1" x14ac:dyDescent="0.2">
      <c r="A31" s="253" t="s">
        <v>343</v>
      </c>
      <c r="B31" s="253" t="s">
        <v>344</v>
      </c>
      <c r="C31" s="254" t="s">
        <v>138</v>
      </c>
      <c r="D31" s="252" t="s">
        <v>345</v>
      </c>
      <c r="E31" s="256" t="s">
        <v>433</v>
      </c>
      <c r="F31" s="162"/>
      <c r="G31" s="160"/>
      <c r="H31" s="160">
        <v>95790</v>
      </c>
      <c r="I31" s="131"/>
    </row>
    <row r="32" spans="1:9" ht="66.75" customHeight="1" x14ac:dyDescent="0.25">
      <c r="A32" s="253" t="s">
        <v>343</v>
      </c>
      <c r="B32" s="253" t="s">
        <v>344</v>
      </c>
      <c r="C32" s="254" t="s">
        <v>138</v>
      </c>
      <c r="D32" s="252" t="s">
        <v>345</v>
      </c>
      <c r="E32" s="257" t="s">
        <v>434</v>
      </c>
      <c r="F32" s="162"/>
      <c r="G32" s="160"/>
      <c r="H32" s="160">
        <v>154500</v>
      </c>
      <c r="I32" s="131"/>
    </row>
    <row r="33" spans="1:9" ht="63.75" customHeight="1" x14ac:dyDescent="0.2">
      <c r="A33" s="253" t="s">
        <v>343</v>
      </c>
      <c r="B33" s="253" t="s">
        <v>344</v>
      </c>
      <c r="C33" s="254" t="s">
        <v>138</v>
      </c>
      <c r="D33" s="252" t="s">
        <v>345</v>
      </c>
      <c r="E33" s="258" t="s">
        <v>384</v>
      </c>
      <c r="F33" s="162"/>
      <c r="G33" s="160"/>
      <c r="H33" s="160">
        <v>23999</v>
      </c>
      <c r="I33" s="131"/>
    </row>
    <row r="34" spans="1:9" ht="37.5" customHeight="1" x14ac:dyDescent="0.2">
      <c r="A34" s="253" t="s">
        <v>148</v>
      </c>
      <c r="B34" s="253" t="s">
        <v>147</v>
      </c>
      <c r="C34" s="254" t="s">
        <v>146</v>
      </c>
      <c r="D34" s="252" t="s">
        <v>145</v>
      </c>
      <c r="E34" s="258" t="s">
        <v>252</v>
      </c>
      <c r="F34" s="162"/>
      <c r="G34" s="160"/>
      <c r="H34" s="160">
        <v>25100</v>
      </c>
      <c r="I34" s="131"/>
    </row>
    <row r="35" spans="1:9" ht="81.75" customHeight="1" x14ac:dyDescent="0.2">
      <c r="A35" s="253" t="s">
        <v>167</v>
      </c>
      <c r="B35" s="253" t="s">
        <v>119</v>
      </c>
      <c r="C35" s="254" t="s">
        <v>169</v>
      </c>
      <c r="D35" s="252" t="s">
        <v>168</v>
      </c>
      <c r="E35" s="258" t="s">
        <v>252</v>
      </c>
      <c r="F35" s="162"/>
      <c r="G35" s="160"/>
      <c r="H35" s="160">
        <v>4300</v>
      </c>
      <c r="I35" s="131"/>
    </row>
    <row r="36" spans="1:9" ht="37.5" customHeight="1" x14ac:dyDescent="0.2">
      <c r="A36" s="253" t="s">
        <v>161</v>
      </c>
      <c r="B36" s="253" t="s">
        <v>160</v>
      </c>
      <c r="C36" s="254" t="s">
        <v>156</v>
      </c>
      <c r="D36" s="252" t="s">
        <v>159</v>
      </c>
      <c r="E36" s="258" t="s">
        <v>252</v>
      </c>
      <c r="F36" s="162"/>
      <c r="G36" s="160"/>
      <c r="H36" s="160">
        <v>219450</v>
      </c>
      <c r="I36" s="131"/>
    </row>
    <row r="37" spans="1:9" ht="52.5" customHeight="1" x14ac:dyDescent="0.2">
      <c r="A37" s="158" t="s">
        <v>140</v>
      </c>
      <c r="B37" s="158" t="s">
        <v>139</v>
      </c>
      <c r="C37" s="159" t="s">
        <v>138</v>
      </c>
      <c r="D37" s="229" t="s">
        <v>137</v>
      </c>
      <c r="E37" s="133" t="s">
        <v>300</v>
      </c>
      <c r="F37" s="132"/>
      <c r="G37" s="132"/>
      <c r="H37" s="160">
        <v>1600000</v>
      </c>
      <c r="I37" s="131"/>
    </row>
    <row r="38" spans="1:9" s="56" customFormat="1" ht="48.75" customHeight="1" x14ac:dyDescent="0.35">
      <c r="A38" s="271" t="s">
        <v>136</v>
      </c>
      <c r="B38" s="215"/>
      <c r="C38" s="271"/>
      <c r="D38" s="282" t="s">
        <v>134</v>
      </c>
      <c r="E38" s="283"/>
      <c r="F38" s="275"/>
      <c r="G38" s="281"/>
      <c r="H38" s="276">
        <f>H39</f>
        <v>35000</v>
      </c>
      <c r="I38" s="281"/>
    </row>
    <row r="39" spans="1:9" s="55" customFormat="1" ht="45.75" customHeight="1" x14ac:dyDescent="0.25">
      <c r="A39" s="271" t="s">
        <v>135</v>
      </c>
      <c r="B39" s="284"/>
      <c r="C39" s="285"/>
      <c r="D39" s="282" t="s">
        <v>134</v>
      </c>
      <c r="E39" s="286"/>
      <c r="F39" s="280"/>
      <c r="G39" s="280"/>
      <c r="H39" s="276">
        <f>H40+H41</f>
        <v>35000</v>
      </c>
      <c r="I39" s="286"/>
    </row>
    <row r="40" spans="1:9" s="55" customFormat="1" ht="72" customHeight="1" x14ac:dyDescent="0.25">
      <c r="A40" s="158" t="s">
        <v>121</v>
      </c>
      <c r="B40" s="158" t="s">
        <v>120</v>
      </c>
      <c r="C40" s="159" t="s">
        <v>119</v>
      </c>
      <c r="D40" s="229" t="s">
        <v>118</v>
      </c>
      <c r="E40" s="156" t="s">
        <v>252</v>
      </c>
      <c r="F40" s="132"/>
      <c r="G40" s="132"/>
      <c r="H40" s="163">
        <v>10000</v>
      </c>
      <c r="I40" s="131"/>
    </row>
    <row r="41" spans="1:9" s="55" customFormat="1" ht="45" customHeight="1" x14ac:dyDescent="0.25">
      <c r="A41" s="158" t="s">
        <v>117</v>
      </c>
      <c r="B41" s="158" t="s">
        <v>116</v>
      </c>
      <c r="C41" s="159" t="s">
        <v>115</v>
      </c>
      <c r="D41" s="229" t="s">
        <v>114</v>
      </c>
      <c r="E41" s="131" t="s">
        <v>252</v>
      </c>
      <c r="F41" s="132"/>
      <c r="G41" s="132"/>
      <c r="H41" s="163">
        <v>25000</v>
      </c>
      <c r="I41" s="131"/>
    </row>
    <row r="42" spans="1:9" s="54" customFormat="1" ht="47.25" customHeight="1" x14ac:dyDescent="0.2">
      <c r="A42" s="215">
        <v>1000000</v>
      </c>
      <c r="B42" s="287"/>
      <c r="C42" s="272"/>
      <c r="D42" s="288" t="s">
        <v>100</v>
      </c>
      <c r="E42" s="289"/>
      <c r="F42" s="275"/>
      <c r="G42" s="290"/>
      <c r="H42" s="276">
        <f>H43</f>
        <v>10000</v>
      </c>
      <c r="I42" s="290"/>
    </row>
    <row r="43" spans="1:9" ht="48.75" customHeight="1" x14ac:dyDescent="0.2">
      <c r="A43" s="215">
        <v>1010000</v>
      </c>
      <c r="B43" s="287"/>
      <c r="C43" s="272"/>
      <c r="D43" s="288" t="s">
        <v>100</v>
      </c>
      <c r="E43" s="291"/>
      <c r="F43" s="292"/>
      <c r="G43" s="292"/>
      <c r="H43" s="276">
        <f>H44</f>
        <v>10000</v>
      </c>
      <c r="I43" s="290"/>
    </row>
    <row r="44" spans="1:9" ht="40.5" customHeight="1" x14ac:dyDescent="0.2">
      <c r="A44" s="128" t="s">
        <v>92</v>
      </c>
      <c r="B44" s="129" t="s">
        <v>91</v>
      </c>
      <c r="C44" s="128" t="s">
        <v>87</v>
      </c>
      <c r="D44" s="135" t="s">
        <v>90</v>
      </c>
      <c r="E44" s="145" t="s">
        <v>252</v>
      </c>
      <c r="F44" s="141"/>
      <c r="G44" s="141"/>
      <c r="H44" s="163">
        <v>10000</v>
      </c>
      <c r="I44" s="141"/>
    </row>
    <row r="45" spans="1:9" ht="53.25" hidden="1" customHeight="1" x14ac:dyDescent="0.2">
      <c r="A45" s="128"/>
      <c r="B45" s="139"/>
      <c r="C45" s="138"/>
      <c r="D45" s="135"/>
      <c r="E45" s="145"/>
      <c r="F45" s="141"/>
      <c r="G45" s="141"/>
      <c r="H45" s="141"/>
      <c r="I45" s="141"/>
    </row>
    <row r="46" spans="1:9" ht="44.25" hidden="1" customHeight="1" x14ac:dyDescent="0.2">
      <c r="A46" s="148"/>
      <c r="B46" s="149"/>
      <c r="C46" s="150"/>
      <c r="D46" s="144"/>
      <c r="E46" s="147"/>
      <c r="F46" s="146"/>
      <c r="G46" s="146"/>
      <c r="H46" s="146"/>
      <c r="I46" s="146"/>
    </row>
    <row r="47" spans="1:9" ht="51" hidden="1" customHeight="1" x14ac:dyDescent="0.2">
      <c r="A47" s="151"/>
      <c r="B47" s="151"/>
      <c r="C47" s="152"/>
      <c r="D47" s="143"/>
      <c r="E47" s="145"/>
      <c r="F47" s="141"/>
      <c r="G47" s="141"/>
      <c r="H47" s="141"/>
      <c r="I47" s="141"/>
    </row>
    <row r="48" spans="1:9" ht="52.5" hidden="1" customHeight="1" x14ac:dyDescent="0.2">
      <c r="A48" s="151"/>
      <c r="B48" s="151"/>
      <c r="C48" s="153"/>
      <c r="D48" s="143"/>
      <c r="E48" s="145"/>
      <c r="F48" s="141"/>
      <c r="G48" s="141"/>
      <c r="H48" s="141"/>
      <c r="I48" s="141"/>
    </row>
    <row r="49" spans="1:16" s="53" customFormat="1" ht="42.75" customHeight="1" x14ac:dyDescent="0.3">
      <c r="A49" s="142" t="s">
        <v>303</v>
      </c>
      <c r="B49" s="142" t="s">
        <v>303</v>
      </c>
      <c r="C49" s="126" t="s">
        <v>303</v>
      </c>
      <c r="D49" s="165" t="s">
        <v>302</v>
      </c>
      <c r="E49" s="127" t="s">
        <v>303</v>
      </c>
      <c r="F49" s="167" t="s">
        <v>303</v>
      </c>
      <c r="G49" s="166"/>
      <c r="H49" s="168">
        <f>H8+H28+H38+H42</f>
        <v>16310802</v>
      </c>
      <c r="I49" s="167" t="s">
        <v>303</v>
      </c>
    </row>
    <row r="50" spans="1:16" ht="19.5" x14ac:dyDescent="0.2">
      <c r="D50" s="51"/>
      <c r="E50" s="52"/>
      <c r="F50" s="51"/>
      <c r="G50" s="51"/>
    </row>
    <row r="51" spans="1:16" s="47" customFormat="1" ht="30.75" customHeight="1" x14ac:dyDescent="0.3">
      <c r="A51" s="50" t="s">
        <v>301</v>
      </c>
      <c r="B51" s="46"/>
      <c r="C51" s="48"/>
      <c r="D51" s="48"/>
      <c r="E51" s="49"/>
      <c r="F51" s="48"/>
      <c r="G51" s="48"/>
      <c r="H51" s="164"/>
      <c r="I51" s="46"/>
    </row>
    <row r="52" spans="1:16" ht="13.5" customHeight="1" x14ac:dyDescent="0.2">
      <c r="E52" s="46"/>
    </row>
    <row r="53" spans="1:16" ht="20.25" hidden="1" customHeight="1" x14ac:dyDescent="0.2"/>
    <row r="54" spans="1:16" ht="28.5" hidden="1" customHeight="1" x14ac:dyDescent="0.2">
      <c r="A54" s="44"/>
      <c r="B54" s="44"/>
      <c r="C54" s="44"/>
      <c r="D54" s="44"/>
      <c r="F54" s="44"/>
      <c r="G54" s="44"/>
      <c r="H54" s="44"/>
      <c r="I54" s="44"/>
      <c r="J54" s="45"/>
      <c r="K54" s="45"/>
      <c r="L54" s="45"/>
      <c r="M54" s="45"/>
      <c r="N54" s="45"/>
      <c r="O54" s="45"/>
      <c r="P54" s="45"/>
    </row>
    <row r="55" spans="1:16" ht="21" hidden="1" customHeight="1" x14ac:dyDescent="0.2">
      <c r="A55" s="43"/>
      <c r="B55" s="43"/>
      <c r="C55" s="43"/>
      <c r="D55" s="43"/>
      <c r="E55" s="44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</row>
    <row r="56" spans="1:16" ht="12.75" hidden="1" customHeight="1" x14ac:dyDescent="0.2">
      <c r="A56" s="42"/>
      <c r="B56" s="42"/>
      <c r="C56" s="42"/>
      <c r="D56" s="42"/>
      <c r="E56" s="43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</row>
    <row r="57" spans="1:16" ht="12.75" hidden="1" customHeight="1" x14ac:dyDescent="0.2">
      <c r="A57" s="43"/>
      <c r="B57" s="43"/>
      <c r="C57" s="43"/>
      <c r="D57" s="43"/>
      <c r="E57" s="42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</row>
    <row r="58" spans="1:16" x14ac:dyDescent="0.2">
      <c r="A58" s="42"/>
      <c r="B58" s="42"/>
      <c r="C58" s="42"/>
      <c r="D58" s="42"/>
      <c r="E58" s="43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</row>
    <row r="59" spans="1:16" x14ac:dyDescent="0.2">
      <c r="E59" s="42"/>
    </row>
  </sheetData>
  <mergeCells count="3">
    <mergeCell ref="A4:I4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4" orientation="landscape" r:id="rId1"/>
  <headerFooter alignWithMargins="0">
    <oddFooter>&amp;R&amp;P</oddFooter>
  </headerFooter>
  <rowBreaks count="2" manualBreakCount="2">
    <brk id="24" max="8" man="1"/>
    <brk id="3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70" zoomScaleNormal="70" workbookViewId="0">
      <selection activeCell="M14" sqref="M14"/>
    </sheetView>
  </sheetViews>
  <sheetFormatPr defaultColWidth="9.140625" defaultRowHeight="12.75" x14ac:dyDescent="0.2"/>
  <cols>
    <col min="1" max="1" width="18.28515625" style="72" customWidth="1"/>
    <col min="2" max="2" width="17.28515625" style="72" customWidth="1"/>
    <col min="3" max="3" width="19.28515625" style="72" customWidth="1"/>
    <col min="4" max="4" width="45.28515625" style="71" customWidth="1"/>
    <col min="5" max="5" width="62.7109375" style="71" customWidth="1"/>
    <col min="6" max="6" width="22.140625" style="71" customWidth="1"/>
    <col min="7" max="7" width="17.7109375" style="71" customWidth="1"/>
    <col min="8" max="8" width="0.140625" style="71" hidden="1" customWidth="1"/>
    <col min="9" max="9" width="17.42578125" style="71" customWidth="1"/>
    <col min="10" max="10" width="13" style="71" customWidth="1"/>
    <col min="11" max="11" width="14.42578125" style="71" customWidth="1"/>
    <col min="12" max="16384" width="9.140625" style="71"/>
  </cols>
  <sheetData>
    <row r="1" spans="1:11" ht="22.5" customHeight="1" x14ac:dyDescent="0.2">
      <c r="A1" s="230" t="s">
        <v>333</v>
      </c>
      <c r="F1" s="433" t="s">
        <v>324</v>
      </c>
      <c r="G1" s="434"/>
      <c r="H1" s="434"/>
      <c r="I1" s="434"/>
    </row>
    <row r="2" spans="1:11" ht="12.75" customHeight="1" x14ac:dyDescent="0.2">
      <c r="F2" s="431" t="s">
        <v>376</v>
      </c>
      <c r="G2" s="432"/>
      <c r="H2" s="432"/>
      <c r="I2" s="432"/>
    </row>
    <row r="3" spans="1:11" ht="28.5" customHeight="1" x14ac:dyDescent="0.2">
      <c r="D3" s="101"/>
      <c r="F3" s="432"/>
      <c r="G3" s="432"/>
      <c r="H3" s="432"/>
      <c r="I3" s="432"/>
    </row>
    <row r="4" spans="1:11" ht="15" customHeight="1" x14ac:dyDescent="0.2">
      <c r="F4" s="432"/>
      <c r="G4" s="432"/>
      <c r="H4" s="432"/>
      <c r="I4" s="432"/>
    </row>
    <row r="5" spans="1:11" s="100" customFormat="1" ht="40.5" customHeight="1" x14ac:dyDescent="0.3">
      <c r="A5" s="436" t="s">
        <v>330</v>
      </c>
      <c r="B5" s="436"/>
      <c r="C5" s="436"/>
      <c r="D5" s="436"/>
      <c r="E5" s="436"/>
      <c r="F5" s="436"/>
      <c r="G5" s="436"/>
      <c r="H5" s="436"/>
      <c r="I5" s="436"/>
    </row>
    <row r="6" spans="1:11" x14ac:dyDescent="0.2">
      <c r="H6" s="99"/>
    </row>
    <row r="7" spans="1:11" s="73" customFormat="1" ht="26.25" customHeight="1" x14ac:dyDescent="0.2">
      <c r="A7" s="437" t="s">
        <v>232</v>
      </c>
      <c r="B7" s="437" t="s">
        <v>231</v>
      </c>
      <c r="C7" s="437" t="s">
        <v>304</v>
      </c>
      <c r="D7" s="435" t="s">
        <v>305</v>
      </c>
      <c r="E7" s="428" t="s">
        <v>270</v>
      </c>
      <c r="F7" s="435" t="s">
        <v>306</v>
      </c>
      <c r="G7" s="435" t="s">
        <v>4</v>
      </c>
      <c r="H7" s="428"/>
      <c r="I7" s="435" t="s">
        <v>5</v>
      </c>
      <c r="J7" s="428" t="s">
        <v>6</v>
      </c>
      <c r="K7" s="428"/>
    </row>
    <row r="8" spans="1:11" s="73" customFormat="1" ht="105.75" customHeight="1" x14ac:dyDescent="0.2">
      <c r="A8" s="437"/>
      <c r="B8" s="437"/>
      <c r="C8" s="437"/>
      <c r="D8" s="435"/>
      <c r="E8" s="428"/>
      <c r="F8" s="435"/>
      <c r="G8" s="435"/>
      <c r="H8" s="428"/>
      <c r="I8" s="435"/>
      <c r="J8" s="87" t="s">
        <v>4</v>
      </c>
      <c r="K8" s="88" t="s">
        <v>8</v>
      </c>
    </row>
    <row r="9" spans="1:11" x14ac:dyDescent="0.2">
      <c r="A9" s="98">
        <v>1</v>
      </c>
      <c r="B9" s="97">
        <v>2</v>
      </c>
      <c r="C9" s="97">
        <v>3</v>
      </c>
      <c r="D9" s="96">
        <v>4</v>
      </c>
      <c r="E9" s="95">
        <v>5</v>
      </c>
      <c r="F9" s="94">
        <v>6</v>
      </c>
      <c r="G9" s="94">
        <v>7</v>
      </c>
      <c r="H9" s="94"/>
      <c r="I9" s="94">
        <v>8</v>
      </c>
      <c r="J9" s="83"/>
      <c r="K9" s="83"/>
    </row>
    <row r="10" spans="1:11" s="85" customFormat="1" ht="46.5" customHeight="1" x14ac:dyDescent="0.2">
      <c r="A10" s="206" t="s">
        <v>223</v>
      </c>
      <c r="B10" s="207"/>
      <c r="C10" s="207"/>
      <c r="D10" s="191" t="s">
        <v>269</v>
      </c>
      <c r="E10" s="192"/>
      <c r="F10" s="89"/>
      <c r="G10" s="89">
        <f>G11</f>
        <v>1098905</v>
      </c>
      <c r="H10" s="89">
        <f t="shared" ref="H10:K10" si="0">H11</f>
        <v>0</v>
      </c>
      <c r="I10" s="89">
        <f t="shared" si="0"/>
        <v>1062600</v>
      </c>
      <c r="J10" s="89">
        <f t="shared" si="0"/>
        <v>36305</v>
      </c>
      <c r="K10" s="89">
        <f t="shared" si="0"/>
        <v>0</v>
      </c>
    </row>
    <row r="11" spans="1:11" s="85" customFormat="1" ht="51.75" customHeight="1" x14ac:dyDescent="0.2">
      <c r="A11" s="206" t="s">
        <v>222</v>
      </c>
      <c r="B11" s="207"/>
      <c r="C11" s="207"/>
      <c r="D11" s="191" t="s">
        <v>269</v>
      </c>
      <c r="E11" s="192"/>
      <c r="F11" s="89"/>
      <c r="G11" s="89">
        <f>G13+G14+G15+G16+G17+G18+G19+G20+G23+G22</f>
        <v>1098905</v>
      </c>
      <c r="H11" s="89">
        <f t="shared" ref="H11:K11" si="1">H13+H14+H15+H16+H17+H18+H19+H20+H23</f>
        <v>0</v>
      </c>
      <c r="I11" s="89">
        <f>I13+I14+I15+I16+I17+I18+I19+I20+I23+I22</f>
        <v>1062600</v>
      </c>
      <c r="J11" s="89">
        <f t="shared" si="1"/>
        <v>36305</v>
      </c>
      <c r="K11" s="89">
        <f t="shared" si="1"/>
        <v>0</v>
      </c>
    </row>
    <row r="12" spans="1:11" s="93" customFormat="1" ht="60.75" hidden="1" customHeight="1" x14ac:dyDescent="0.3">
      <c r="A12" s="169"/>
      <c r="B12" s="170"/>
      <c r="C12" s="170"/>
      <c r="D12" s="171"/>
      <c r="E12" s="172"/>
      <c r="F12" s="173"/>
      <c r="G12" s="193"/>
      <c r="H12" s="173"/>
      <c r="I12" s="173"/>
      <c r="J12" s="187"/>
      <c r="K12" s="187"/>
    </row>
    <row r="13" spans="1:11" s="93" customFormat="1" ht="84.75" customHeight="1" x14ac:dyDescent="0.2">
      <c r="A13" s="174" t="s">
        <v>268</v>
      </c>
      <c r="B13" s="208" t="s">
        <v>267</v>
      </c>
      <c r="C13" s="209">
        <v>1060</v>
      </c>
      <c r="D13" s="175" t="s">
        <v>388</v>
      </c>
      <c r="E13" s="176" t="s">
        <v>307</v>
      </c>
      <c r="F13" s="266" t="s">
        <v>399</v>
      </c>
      <c r="G13" s="194">
        <f>I13+J13</f>
        <v>136305</v>
      </c>
      <c r="H13" s="173"/>
      <c r="I13" s="173">
        <v>100000</v>
      </c>
      <c r="J13" s="173">
        <v>36305</v>
      </c>
      <c r="K13" s="187">
        <v>0</v>
      </c>
    </row>
    <row r="14" spans="1:11" ht="66" customHeight="1" x14ac:dyDescent="0.2">
      <c r="A14" s="210" t="s">
        <v>200</v>
      </c>
      <c r="B14" s="210" t="s">
        <v>199</v>
      </c>
      <c r="C14" s="210" t="s">
        <v>198</v>
      </c>
      <c r="D14" s="175" t="s">
        <v>197</v>
      </c>
      <c r="E14" s="176" t="s">
        <v>266</v>
      </c>
      <c r="F14" s="266" t="s">
        <v>398</v>
      </c>
      <c r="G14" s="194">
        <f t="shared" ref="G14:G22" si="2">I14+J14</f>
        <v>270800</v>
      </c>
      <c r="H14" s="173"/>
      <c r="I14" s="173">
        <v>270800</v>
      </c>
      <c r="J14" s="188">
        <v>0</v>
      </c>
      <c r="K14" s="188">
        <v>0</v>
      </c>
    </row>
    <row r="15" spans="1:11" ht="53.25" customHeight="1" x14ac:dyDescent="0.2">
      <c r="A15" s="211" t="s">
        <v>214</v>
      </c>
      <c r="B15" s="212">
        <v>3210</v>
      </c>
      <c r="C15" s="212">
        <v>1050</v>
      </c>
      <c r="D15" s="92" t="s">
        <v>211</v>
      </c>
      <c r="E15" s="176" t="s">
        <v>308</v>
      </c>
      <c r="F15" s="267" t="s">
        <v>397</v>
      </c>
      <c r="G15" s="194">
        <f t="shared" si="2"/>
        <v>22000</v>
      </c>
      <c r="H15" s="91"/>
      <c r="I15" s="173">
        <v>22000</v>
      </c>
      <c r="J15" s="188">
        <v>0</v>
      </c>
      <c r="K15" s="188">
        <v>0</v>
      </c>
    </row>
    <row r="16" spans="1:11" ht="71.25" hidden="1" customHeight="1" x14ac:dyDescent="0.2">
      <c r="A16" s="178"/>
      <c r="B16" s="179"/>
      <c r="C16" s="179"/>
      <c r="D16" s="180"/>
      <c r="E16" s="176"/>
      <c r="F16" s="267" t="s">
        <v>387</v>
      </c>
      <c r="G16" s="194"/>
      <c r="H16" s="177"/>
      <c r="I16" s="173"/>
      <c r="J16" s="173"/>
      <c r="K16" s="188"/>
    </row>
    <row r="17" spans="1:11" ht="54" customHeight="1" x14ac:dyDescent="0.2">
      <c r="A17" s="170" t="s">
        <v>218</v>
      </c>
      <c r="B17" s="170" t="s">
        <v>58</v>
      </c>
      <c r="C17" s="170" t="s">
        <v>65</v>
      </c>
      <c r="D17" s="180" t="s">
        <v>97</v>
      </c>
      <c r="E17" s="429" t="s">
        <v>326</v>
      </c>
      <c r="F17" s="438" t="s">
        <v>395</v>
      </c>
      <c r="G17" s="194">
        <f t="shared" si="2"/>
        <v>80000</v>
      </c>
      <c r="H17" s="173"/>
      <c r="I17" s="173">
        <v>80000</v>
      </c>
      <c r="J17" s="173">
        <v>0</v>
      </c>
      <c r="K17" s="173">
        <v>0</v>
      </c>
    </row>
    <row r="18" spans="1:11" ht="54.75" customHeight="1" x14ac:dyDescent="0.2">
      <c r="A18" s="169" t="s">
        <v>189</v>
      </c>
      <c r="B18" s="170" t="s">
        <v>188</v>
      </c>
      <c r="C18" s="170" t="s">
        <v>138</v>
      </c>
      <c r="D18" s="171" t="s">
        <v>187</v>
      </c>
      <c r="E18" s="430"/>
      <c r="F18" s="439"/>
      <c r="G18" s="194">
        <f t="shared" si="2"/>
        <v>30000</v>
      </c>
      <c r="H18" s="173"/>
      <c r="I18" s="173">
        <v>30000</v>
      </c>
      <c r="J18" s="173">
        <v>0</v>
      </c>
      <c r="K18" s="173">
        <v>0</v>
      </c>
    </row>
    <row r="19" spans="1:11" ht="67.5" customHeight="1" x14ac:dyDescent="0.2">
      <c r="A19" s="170" t="s">
        <v>218</v>
      </c>
      <c r="B19" s="170" t="s">
        <v>58</v>
      </c>
      <c r="C19" s="170" t="s">
        <v>65</v>
      </c>
      <c r="D19" s="180" t="s">
        <v>97</v>
      </c>
      <c r="E19" s="181" t="s">
        <v>265</v>
      </c>
      <c r="F19" s="267" t="s">
        <v>417</v>
      </c>
      <c r="G19" s="194">
        <f t="shared" si="2"/>
        <v>35000</v>
      </c>
      <c r="H19" s="173"/>
      <c r="I19" s="173">
        <v>35000</v>
      </c>
      <c r="J19" s="188">
        <v>0</v>
      </c>
      <c r="K19" s="188">
        <v>0</v>
      </c>
    </row>
    <row r="20" spans="1:11" ht="101.25" customHeight="1" x14ac:dyDescent="0.2">
      <c r="A20" s="169" t="s">
        <v>217</v>
      </c>
      <c r="B20" s="170" t="s">
        <v>216</v>
      </c>
      <c r="C20" s="169" t="s">
        <v>115</v>
      </c>
      <c r="D20" s="171" t="s">
        <v>215</v>
      </c>
      <c r="E20" s="176" t="s">
        <v>264</v>
      </c>
      <c r="F20" s="262" t="s">
        <v>396</v>
      </c>
      <c r="G20" s="194">
        <f t="shared" si="2"/>
        <v>38000</v>
      </c>
      <c r="H20" s="173"/>
      <c r="I20" s="173">
        <v>38000</v>
      </c>
      <c r="J20" s="173">
        <v>0</v>
      </c>
      <c r="K20" s="173">
        <v>0</v>
      </c>
    </row>
    <row r="21" spans="1:11" ht="101.25" hidden="1" customHeight="1" x14ac:dyDescent="0.2">
      <c r="A21" s="169" t="s">
        <v>390</v>
      </c>
      <c r="B21" s="170" t="s">
        <v>391</v>
      </c>
      <c r="C21" s="169" t="s">
        <v>392</v>
      </c>
      <c r="D21" s="171"/>
      <c r="E21" s="181"/>
      <c r="F21" s="262" t="s">
        <v>389</v>
      </c>
      <c r="G21" s="213"/>
      <c r="H21" s="173"/>
      <c r="I21" s="173"/>
      <c r="J21" s="188"/>
      <c r="K21" s="188"/>
    </row>
    <row r="22" spans="1:11" ht="80.25" customHeight="1" x14ac:dyDescent="0.2">
      <c r="A22" s="169" t="s">
        <v>196</v>
      </c>
      <c r="B22" s="170" t="s">
        <v>195</v>
      </c>
      <c r="C22" s="169" t="s">
        <v>142</v>
      </c>
      <c r="D22" s="264" t="s">
        <v>194</v>
      </c>
      <c r="E22" s="181" t="s">
        <v>377</v>
      </c>
      <c r="F22" s="262" t="s">
        <v>393</v>
      </c>
      <c r="G22" s="194">
        <f t="shared" si="2"/>
        <v>400000</v>
      </c>
      <c r="H22" s="173"/>
      <c r="I22" s="173">
        <v>400000</v>
      </c>
      <c r="J22" s="188">
        <v>0</v>
      </c>
      <c r="K22" s="188">
        <v>0</v>
      </c>
    </row>
    <row r="23" spans="1:11" ht="60" customHeight="1" x14ac:dyDescent="0.2">
      <c r="A23" s="169" t="s">
        <v>204</v>
      </c>
      <c r="B23" s="189" t="s">
        <v>203</v>
      </c>
      <c r="C23" s="190" t="s">
        <v>202</v>
      </c>
      <c r="D23" s="229" t="s">
        <v>201</v>
      </c>
      <c r="E23" s="181" t="s">
        <v>309</v>
      </c>
      <c r="F23" s="263" t="s">
        <v>394</v>
      </c>
      <c r="G23" s="213">
        <f>I23+J23</f>
        <v>86800</v>
      </c>
      <c r="H23" s="173"/>
      <c r="I23" s="173">
        <v>86800</v>
      </c>
      <c r="J23" s="188">
        <v>0</v>
      </c>
      <c r="K23" s="188">
        <v>0</v>
      </c>
    </row>
    <row r="24" spans="1:11" ht="50.25" customHeight="1" x14ac:dyDescent="0.2">
      <c r="A24" s="196" t="s">
        <v>178</v>
      </c>
      <c r="B24" s="197"/>
      <c r="C24" s="198"/>
      <c r="D24" s="199" t="s">
        <v>176</v>
      </c>
      <c r="E24" s="214"/>
      <c r="F24" s="268"/>
      <c r="G24" s="215">
        <f>G25</f>
        <v>214000</v>
      </c>
      <c r="H24" s="215">
        <f t="shared" ref="H24:K24" si="3">H25</f>
        <v>0</v>
      </c>
      <c r="I24" s="215">
        <f t="shared" si="3"/>
        <v>214000</v>
      </c>
      <c r="J24" s="215">
        <f t="shared" si="3"/>
        <v>0</v>
      </c>
      <c r="K24" s="215">
        <f t="shared" si="3"/>
        <v>0</v>
      </c>
    </row>
    <row r="25" spans="1:11" ht="49.5" customHeight="1" x14ac:dyDescent="0.2">
      <c r="A25" s="196" t="s">
        <v>177</v>
      </c>
      <c r="B25" s="197"/>
      <c r="C25" s="198"/>
      <c r="D25" s="199" t="s">
        <v>176</v>
      </c>
      <c r="E25" s="214"/>
      <c r="F25" s="268"/>
      <c r="G25" s="215">
        <f>G26+G27+G28</f>
        <v>214000</v>
      </c>
      <c r="H25" s="215">
        <f>H26+H27+H28</f>
        <v>0</v>
      </c>
      <c r="I25" s="215">
        <f>I26+I27+I28</f>
        <v>214000</v>
      </c>
      <c r="J25" s="215">
        <f>J26+J27+J28</f>
        <v>0</v>
      </c>
      <c r="K25" s="215">
        <f>K26+K27+K28</f>
        <v>0</v>
      </c>
    </row>
    <row r="26" spans="1:11" ht="72.75" customHeight="1" x14ac:dyDescent="0.2">
      <c r="A26" s="227" t="s">
        <v>158</v>
      </c>
      <c r="B26" s="227" t="s">
        <v>157</v>
      </c>
      <c r="C26" s="228" t="s">
        <v>156</v>
      </c>
      <c r="D26" s="229" t="s">
        <v>155</v>
      </c>
      <c r="E26" s="181" t="s">
        <v>310</v>
      </c>
      <c r="F26" s="263" t="s">
        <v>400</v>
      </c>
      <c r="G26" s="213">
        <f>I26+J26</f>
        <v>69000</v>
      </c>
      <c r="H26" s="173"/>
      <c r="I26" s="173">
        <v>69000</v>
      </c>
      <c r="J26" s="188">
        <v>0</v>
      </c>
      <c r="K26" s="188">
        <v>0</v>
      </c>
    </row>
    <row r="27" spans="1:11" ht="69" customHeight="1" x14ac:dyDescent="0.2">
      <c r="A27" s="178" t="s">
        <v>174</v>
      </c>
      <c r="B27" s="265" t="s">
        <v>58</v>
      </c>
      <c r="C27" s="265" t="s">
        <v>65</v>
      </c>
      <c r="D27" s="180" t="s">
        <v>97</v>
      </c>
      <c r="E27" s="181" t="s">
        <v>401</v>
      </c>
      <c r="F27" s="263" t="s">
        <v>395</v>
      </c>
      <c r="G27" s="213">
        <f t="shared" ref="G27:G28" si="4">I27+J27</f>
        <v>15000</v>
      </c>
      <c r="H27" s="173"/>
      <c r="I27" s="173">
        <v>15000</v>
      </c>
      <c r="J27" s="188">
        <v>0</v>
      </c>
      <c r="K27" s="188">
        <v>0</v>
      </c>
    </row>
    <row r="28" spans="1:11" ht="95.25" customHeight="1" x14ac:dyDescent="0.2">
      <c r="A28" s="227" t="s">
        <v>154</v>
      </c>
      <c r="B28" s="227" t="s">
        <v>153</v>
      </c>
      <c r="C28" s="228" t="s">
        <v>115</v>
      </c>
      <c r="D28" s="229" t="s">
        <v>152</v>
      </c>
      <c r="E28" s="224" t="s">
        <v>327</v>
      </c>
      <c r="F28" s="263" t="s">
        <v>402</v>
      </c>
      <c r="G28" s="213">
        <f t="shared" si="4"/>
        <v>130000</v>
      </c>
      <c r="H28" s="173"/>
      <c r="I28" s="173">
        <v>130000</v>
      </c>
      <c r="J28" s="188">
        <v>0</v>
      </c>
      <c r="K28" s="188">
        <v>0</v>
      </c>
    </row>
    <row r="29" spans="1:11" s="90" customFormat="1" ht="44.25" customHeight="1" x14ac:dyDescent="0.2">
      <c r="A29" s="196" t="s">
        <v>136</v>
      </c>
      <c r="B29" s="197"/>
      <c r="C29" s="198"/>
      <c r="D29" s="199" t="s">
        <v>134</v>
      </c>
      <c r="E29" s="200"/>
      <c r="F29" s="269"/>
      <c r="G29" s="89">
        <f>G30</f>
        <v>1154800</v>
      </c>
      <c r="H29" s="89">
        <f t="shared" ref="H29:K29" si="5">H30</f>
        <v>0</v>
      </c>
      <c r="I29" s="89">
        <f t="shared" si="5"/>
        <v>1154800</v>
      </c>
      <c r="J29" s="89">
        <f t="shared" si="5"/>
        <v>0</v>
      </c>
      <c r="K29" s="89">
        <f t="shared" si="5"/>
        <v>0</v>
      </c>
    </row>
    <row r="30" spans="1:11" s="90" customFormat="1" ht="49.5" customHeight="1" x14ac:dyDescent="0.2">
      <c r="A30" s="196" t="s">
        <v>135</v>
      </c>
      <c r="B30" s="197"/>
      <c r="C30" s="198"/>
      <c r="D30" s="199" t="s">
        <v>134</v>
      </c>
      <c r="E30" s="200"/>
      <c r="F30" s="269"/>
      <c r="G30" s="89">
        <f>G31+G32+G34+G35+G36+G37+G38+G39+G33</f>
        <v>1154800</v>
      </c>
      <c r="H30" s="89">
        <f t="shared" ref="H30:K30" si="6">H31+H32+H34+H35+H36+H37+H38+H39</f>
        <v>0</v>
      </c>
      <c r="I30" s="89">
        <f>I31+I32+I34+I35+I36+I37+I38+I39+I33</f>
        <v>1154800</v>
      </c>
      <c r="J30" s="89">
        <f t="shared" si="6"/>
        <v>0</v>
      </c>
      <c r="K30" s="89">
        <f t="shared" si="6"/>
        <v>0</v>
      </c>
    </row>
    <row r="31" spans="1:11" ht="141" customHeight="1" x14ac:dyDescent="0.2">
      <c r="A31" s="169" t="s">
        <v>113</v>
      </c>
      <c r="B31" s="170" t="s">
        <v>112</v>
      </c>
      <c r="C31" s="170" t="s">
        <v>111</v>
      </c>
      <c r="D31" s="171" t="s">
        <v>263</v>
      </c>
      <c r="E31" s="176" t="s">
        <v>311</v>
      </c>
      <c r="F31" s="266" t="s">
        <v>403</v>
      </c>
      <c r="G31" s="194">
        <f>I31+J31</f>
        <v>24800</v>
      </c>
      <c r="H31" s="173"/>
      <c r="I31" s="173">
        <v>24800</v>
      </c>
      <c r="J31" s="188">
        <v>0</v>
      </c>
      <c r="K31" s="188">
        <v>0</v>
      </c>
    </row>
    <row r="32" spans="1:11" ht="78.75" hidden="1" customHeight="1" x14ac:dyDescent="0.2">
      <c r="A32" s="169"/>
      <c r="B32" s="170"/>
      <c r="C32" s="170"/>
      <c r="D32" s="171"/>
      <c r="E32" s="176"/>
      <c r="F32" s="266"/>
      <c r="G32" s="194">
        <f t="shared" ref="G32:G38" si="7">I32+J32</f>
        <v>0</v>
      </c>
      <c r="H32" s="173"/>
      <c r="I32" s="173"/>
      <c r="J32" s="188"/>
      <c r="K32" s="188"/>
    </row>
    <row r="33" spans="1:11" ht="71.25" customHeight="1" x14ac:dyDescent="0.2">
      <c r="A33" s="178" t="s">
        <v>132</v>
      </c>
      <c r="B33" s="265" t="s">
        <v>58</v>
      </c>
      <c r="C33" s="265" t="s">
        <v>65</v>
      </c>
      <c r="D33" s="180" t="s">
        <v>97</v>
      </c>
      <c r="E33" s="181" t="s">
        <v>401</v>
      </c>
      <c r="F33" s="266" t="s">
        <v>395</v>
      </c>
      <c r="G33" s="194">
        <f t="shared" si="7"/>
        <v>20000</v>
      </c>
      <c r="H33" s="173"/>
      <c r="I33" s="173">
        <v>20000</v>
      </c>
      <c r="J33" s="188">
        <v>0</v>
      </c>
      <c r="K33" s="188">
        <v>0</v>
      </c>
    </row>
    <row r="34" spans="1:11" ht="80.25" customHeight="1" x14ac:dyDescent="0.2">
      <c r="A34" s="169" t="s">
        <v>106</v>
      </c>
      <c r="B34" s="170" t="s">
        <v>105</v>
      </c>
      <c r="C34" s="169" t="s">
        <v>104</v>
      </c>
      <c r="D34" s="171" t="s">
        <v>103</v>
      </c>
      <c r="E34" s="182" t="s">
        <v>262</v>
      </c>
      <c r="F34" s="266" t="s">
        <v>404</v>
      </c>
      <c r="G34" s="194">
        <f t="shared" si="7"/>
        <v>30000</v>
      </c>
      <c r="H34" s="173"/>
      <c r="I34" s="173">
        <v>30000</v>
      </c>
      <c r="J34" s="188">
        <v>0</v>
      </c>
      <c r="K34" s="188">
        <v>0</v>
      </c>
    </row>
    <row r="35" spans="1:11" ht="71.25" customHeight="1" x14ac:dyDescent="0.2">
      <c r="A35" s="183" t="s">
        <v>131</v>
      </c>
      <c r="B35" s="170" t="s">
        <v>130</v>
      </c>
      <c r="C35" s="169" t="s">
        <v>123</v>
      </c>
      <c r="D35" s="171" t="s">
        <v>261</v>
      </c>
      <c r="E35" s="182" t="s">
        <v>312</v>
      </c>
      <c r="F35" s="266" t="s">
        <v>405</v>
      </c>
      <c r="G35" s="194">
        <f t="shared" si="7"/>
        <v>80000</v>
      </c>
      <c r="H35" s="173"/>
      <c r="I35" s="173">
        <v>80000</v>
      </c>
      <c r="J35" s="188">
        <v>0</v>
      </c>
      <c r="K35" s="188">
        <v>0</v>
      </c>
    </row>
    <row r="36" spans="1:11" ht="75.75" customHeight="1" x14ac:dyDescent="0.2">
      <c r="A36" s="183" t="s">
        <v>128</v>
      </c>
      <c r="B36" s="170" t="s">
        <v>127</v>
      </c>
      <c r="C36" s="170" t="s">
        <v>123</v>
      </c>
      <c r="D36" s="171" t="s">
        <v>126</v>
      </c>
      <c r="E36" s="184" t="s">
        <v>315</v>
      </c>
      <c r="F36" s="266" t="s">
        <v>406</v>
      </c>
      <c r="G36" s="194">
        <f t="shared" si="7"/>
        <v>600000</v>
      </c>
      <c r="H36" s="173"/>
      <c r="I36" s="173">
        <v>600000</v>
      </c>
      <c r="J36" s="188">
        <v>0</v>
      </c>
      <c r="K36" s="188">
        <v>0</v>
      </c>
    </row>
    <row r="37" spans="1:11" s="73" customFormat="1" ht="93" customHeight="1" x14ac:dyDescent="0.2">
      <c r="A37" s="185" t="s">
        <v>125</v>
      </c>
      <c r="B37" s="185" t="s">
        <v>124</v>
      </c>
      <c r="C37" s="186" t="s">
        <v>123</v>
      </c>
      <c r="D37" s="134" t="s">
        <v>122</v>
      </c>
      <c r="E37" s="184" t="s">
        <v>313</v>
      </c>
      <c r="F37" s="266" t="s">
        <v>407</v>
      </c>
      <c r="G37" s="194">
        <f t="shared" si="7"/>
        <v>110000</v>
      </c>
      <c r="H37" s="173"/>
      <c r="I37" s="173">
        <v>110000</v>
      </c>
      <c r="J37" s="173">
        <v>0</v>
      </c>
      <c r="K37" s="173">
        <v>0</v>
      </c>
    </row>
    <row r="38" spans="1:11" ht="71.25" customHeight="1" x14ac:dyDescent="0.2">
      <c r="A38" s="169" t="s">
        <v>106</v>
      </c>
      <c r="B38" s="170" t="s">
        <v>105</v>
      </c>
      <c r="C38" s="169" t="s">
        <v>104</v>
      </c>
      <c r="D38" s="171" t="s">
        <v>103</v>
      </c>
      <c r="E38" s="182" t="s">
        <v>314</v>
      </c>
      <c r="F38" s="266" t="s">
        <v>408</v>
      </c>
      <c r="G38" s="194">
        <f t="shared" si="7"/>
        <v>290000</v>
      </c>
      <c r="H38" s="173"/>
      <c r="I38" s="173">
        <v>290000</v>
      </c>
      <c r="J38" s="188">
        <v>0</v>
      </c>
      <c r="K38" s="188">
        <v>0</v>
      </c>
    </row>
    <row r="39" spans="1:11" ht="60" hidden="1" customHeight="1" x14ac:dyDescent="0.3">
      <c r="A39" s="169"/>
      <c r="B39" s="170"/>
      <c r="C39" s="170"/>
      <c r="D39" s="180"/>
      <c r="E39" s="233"/>
      <c r="F39" s="266"/>
      <c r="G39" s="194"/>
      <c r="H39" s="173"/>
      <c r="I39" s="173"/>
      <c r="J39" s="188"/>
      <c r="K39" s="188"/>
    </row>
    <row r="40" spans="1:11" ht="57.75" customHeight="1" x14ac:dyDescent="0.2">
      <c r="A40" s="196" t="s">
        <v>102</v>
      </c>
      <c r="B40" s="197"/>
      <c r="C40" s="198"/>
      <c r="D40" s="199" t="s">
        <v>100</v>
      </c>
      <c r="E40" s="216"/>
      <c r="F40" s="270"/>
      <c r="G40" s="195">
        <f>G41</f>
        <v>21000</v>
      </c>
      <c r="H40" s="195">
        <f t="shared" ref="H40:K40" si="8">H41</f>
        <v>0</v>
      </c>
      <c r="I40" s="195">
        <f>I41</f>
        <v>21000</v>
      </c>
      <c r="J40" s="195">
        <f t="shared" si="8"/>
        <v>0</v>
      </c>
      <c r="K40" s="195">
        <f t="shared" si="8"/>
        <v>0</v>
      </c>
    </row>
    <row r="41" spans="1:11" ht="51" customHeight="1" x14ac:dyDescent="0.2">
      <c r="A41" s="196" t="s">
        <v>101</v>
      </c>
      <c r="B41" s="197"/>
      <c r="C41" s="198"/>
      <c r="D41" s="199" t="s">
        <v>100</v>
      </c>
      <c r="E41" s="216"/>
      <c r="F41" s="270"/>
      <c r="G41" s="195">
        <f>G42+G43</f>
        <v>21000</v>
      </c>
      <c r="H41" s="195">
        <f>H43</f>
        <v>0</v>
      </c>
      <c r="I41" s="195">
        <f>I42+I43</f>
        <v>21000</v>
      </c>
      <c r="J41" s="195">
        <f>J43</f>
        <v>0</v>
      </c>
      <c r="K41" s="195">
        <f>K43</f>
        <v>0</v>
      </c>
    </row>
    <row r="42" spans="1:11" ht="63" customHeight="1" x14ac:dyDescent="0.2">
      <c r="A42" s="178" t="s">
        <v>98</v>
      </c>
      <c r="B42" s="265" t="s">
        <v>58</v>
      </c>
      <c r="C42" s="265" t="s">
        <v>65</v>
      </c>
      <c r="D42" s="180" t="s">
        <v>97</v>
      </c>
      <c r="E42" s="181" t="s">
        <v>401</v>
      </c>
      <c r="F42" s="266" t="s">
        <v>395</v>
      </c>
      <c r="G42" s="261">
        <f>I42+J42</f>
        <v>15000</v>
      </c>
      <c r="H42" s="260"/>
      <c r="I42" s="177">
        <v>15000</v>
      </c>
      <c r="J42" s="177">
        <v>0</v>
      </c>
      <c r="K42" s="177">
        <v>0</v>
      </c>
    </row>
    <row r="43" spans="1:11" ht="74.25" customHeight="1" x14ac:dyDescent="0.2">
      <c r="A43" s="227" t="s">
        <v>78</v>
      </c>
      <c r="B43" s="227" t="s">
        <v>77</v>
      </c>
      <c r="C43" s="228" t="s">
        <v>76</v>
      </c>
      <c r="D43" s="229" t="s">
        <v>75</v>
      </c>
      <c r="E43" s="232" t="s">
        <v>316</v>
      </c>
      <c r="F43" s="266" t="s">
        <v>394</v>
      </c>
      <c r="G43" s="194">
        <f>I43+J43</f>
        <v>6000</v>
      </c>
      <c r="H43" s="173"/>
      <c r="I43" s="173">
        <v>6000</v>
      </c>
      <c r="J43" s="188">
        <v>0</v>
      </c>
      <c r="K43" s="188">
        <v>0</v>
      </c>
    </row>
    <row r="44" spans="1:11" s="85" customFormat="1" ht="60" customHeight="1" x14ac:dyDescent="0.2">
      <c r="A44" s="201" t="s">
        <v>74</v>
      </c>
      <c r="B44" s="202"/>
      <c r="C44" s="203"/>
      <c r="D44" s="204" t="s">
        <v>260</v>
      </c>
      <c r="E44" s="200"/>
      <c r="F44" s="269"/>
      <c r="G44" s="195">
        <f>G45</f>
        <v>395000</v>
      </c>
      <c r="H44" s="89"/>
      <c r="I44" s="89">
        <f>I45</f>
        <v>395000</v>
      </c>
      <c r="J44" s="89">
        <f t="shared" ref="J44:K44" si="9">J45</f>
        <v>0</v>
      </c>
      <c r="K44" s="89">
        <f t="shared" si="9"/>
        <v>0</v>
      </c>
    </row>
    <row r="45" spans="1:11" ht="78.75" customHeight="1" x14ac:dyDescent="0.2">
      <c r="A45" s="169" t="s">
        <v>60</v>
      </c>
      <c r="B45" s="170" t="s">
        <v>59</v>
      </c>
      <c r="C45" s="169" t="s">
        <v>58</v>
      </c>
      <c r="D45" s="134" t="s">
        <v>44</v>
      </c>
      <c r="E45" s="232" t="s">
        <v>317</v>
      </c>
      <c r="F45" s="266" t="s">
        <v>412</v>
      </c>
      <c r="G45" s="194">
        <f>I45+J45</f>
        <v>395000</v>
      </c>
      <c r="H45" s="173"/>
      <c r="I45" s="173">
        <v>395000</v>
      </c>
      <c r="J45" s="188">
        <v>0</v>
      </c>
      <c r="K45" s="188">
        <v>0</v>
      </c>
    </row>
    <row r="46" spans="1:11" s="85" customFormat="1" ht="54" customHeight="1" x14ac:dyDescent="0.2">
      <c r="A46" s="205"/>
      <c r="B46" s="205"/>
      <c r="C46" s="205"/>
      <c r="D46" s="86" t="s">
        <v>4</v>
      </c>
      <c r="E46" s="192"/>
      <c r="F46" s="269"/>
      <c r="G46" s="86">
        <f>G11+G24+G29+G40+G44</f>
        <v>2883705</v>
      </c>
      <c r="H46" s="86">
        <f>H11+H24+H29+H40+H44</f>
        <v>0</v>
      </c>
      <c r="I46" s="86">
        <f>I11+I24+I29+I40+I44</f>
        <v>2847400</v>
      </c>
      <c r="J46" s="86">
        <f>J11+J24+J29+J40+J44</f>
        <v>36305</v>
      </c>
      <c r="K46" s="86">
        <f>K11+K24+K29+K40+K44</f>
        <v>0</v>
      </c>
    </row>
    <row r="47" spans="1:11" ht="12.75" hidden="1" customHeight="1" x14ac:dyDescent="0.2">
      <c r="A47" s="84"/>
      <c r="B47" s="84"/>
      <c r="C47" s="84"/>
      <c r="D47" s="83"/>
      <c r="E47" s="83"/>
      <c r="F47" s="83"/>
      <c r="G47" s="83"/>
      <c r="H47" s="83"/>
      <c r="I47" s="83"/>
    </row>
    <row r="48" spans="1:11" ht="12.75" hidden="1" customHeight="1" x14ac:dyDescent="0.2">
      <c r="A48" s="84"/>
      <c r="B48" s="84"/>
      <c r="C48" s="84"/>
      <c r="D48" s="83"/>
      <c r="E48" s="83"/>
      <c r="F48" s="83"/>
      <c r="G48" s="83"/>
      <c r="H48" s="83"/>
      <c r="I48" s="83"/>
    </row>
    <row r="49" spans="1:8" ht="18" customHeight="1" x14ac:dyDescent="0.2"/>
    <row r="50" spans="1:8" s="76" customFormat="1" ht="25.5" customHeight="1" x14ac:dyDescent="0.3">
      <c r="A50" s="82" t="s">
        <v>318</v>
      </c>
      <c r="B50" s="81"/>
      <c r="C50" s="81"/>
      <c r="D50" s="80"/>
      <c r="E50" s="79"/>
      <c r="F50" s="78"/>
      <c r="H50" s="77"/>
    </row>
    <row r="51" spans="1:8" ht="15.75" x14ac:dyDescent="0.25">
      <c r="A51" s="75"/>
      <c r="B51" s="75"/>
      <c r="C51" s="75"/>
      <c r="D51" s="74"/>
      <c r="E51" s="73"/>
      <c r="F51" s="73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61" orientation="landscape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dod1</vt:lpstr>
      <vt:lpstr>dod2</vt:lpstr>
      <vt:lpstr>dod3</vt:lpstr>
      <vt:lpstr>dod 4</vt:lpstr>
      <vt:lpstr>Dod5</vt:lpstr>
      <vt:lpstr>Dod6</vt:lpstr>
      <vt:lpstr>Dod7</vt:lpstr>
      <vt:lpstr>'dod1'!Заголовки_для_печати</vt:lpstr>
      <vt:lpstr>'dod3'!Заголовки_для_печати</vt:lpstr>
      <vt:lpstr>'Dod6'!Заголовки_для_печати</vt:lpstr>
      <vt:lpstr>'Dod7'!Заголовки_для_печати</vt:lpstr>
      <vt:lpstr>'Dod5'!Область_печати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2019-02-21T06:29:29Z</cp:lastPrinted>
  <dcterms:created xsi:type="dcterms:W3CDTF">2018-12-11T07:04:36Z</dcterms:created>
  <dcterms:modified xsi:type="dcterms:W3CDTF">2019-02-21T06:30:31Z</dcterms:modified>
</cp:coreProperties>
</file>