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O86" i="1" l="1"/>
  <c r="N86" i="1"/>
  <c r="M86" i="1"/>
  <c r="L86" i="1"/>
  <c r="K86" i="1"/>
  <c r="J86" i="1"/>
  <c r="I86" i="1"/>
  <c r="H86" i="1"/>
  <c r="G86" i="1"/>
  <c r="F86" i="1"/>
  <c r="E86" i="1"/>
  <c r="O84" i="1"/>
  <c r="O83" i="1" s="1"/>
  <c r="N84" i="1"/>
  <c r="N83" i="1" s="1"/>
  <c r="M84" i="1"/>
  <c r="M83" i="1" s="1"/>
  <c r="L84" i="1"/>
  <c r="L83" i="1" s="1"/>
  <c r="K84" i="1"/>
  <c r="K83" i="1" s="1"/>
  <c r="I84" i="1"/>
  <c r="H84" i="1"/>
  <c r="H83" i="1" s="1"/>
  <c r="G84" i="1"/>
  <c r="G83" i="1" s="1"/>
  <c r="F84" i="1"/>
  <c r="O75" i="1"/>
  <c r="O72" i="1" s="1"/>
  <c r="N75" i="1"/>
  <c r="N72" i="1" s="1"/>
  <c r="M75" i="1"/>
  <c r="M72" i="1" s="1"/>
  <c r="L75" i="1"/>
  <c r="L72" i="1" s="1"/>
  <c r="K75" i="1"/>
  <c r="K72" i="1" s="1"/>
  <c r="I75" i="1"/>
  <c r="I72" i="1" s="1"/>
  <c r="H75" i="1"/>
  <c r="H72" i="1" s="1"/>
  <c r="G75" i="1"/>
  <c r="G72" i="1" s="1"/>
  <c r="F75" i="1"/>
  <c r="F72" i="1" s="1"/>
  <c r="O73" i="1"/>
  <c r="N73" i="1"/>
  <c r="M73" i="1"/>
  <c r="L73" i="1"/>
  <c r="K73" i="1"/>
  <c r="I73" i="1"/>
  <c r="H73" i="1"/>
  <c r="G73" i="1"/>
  <c r="F73" i="1"/>
  <c r="O63" i="1"/>
  <c r="N63" i="1"/>
  <c r="M63" i="1"/>
  <c r="L63" i="1"/>
  <c r="K63" i="1"/>
  <c r="I63" i="1"/>
  <c r="H63" i="1"/>
  <c r="G63" i="1"/>
  <c r="F63" i="1"/>
  <c r="O61" i="1"/>
  <c r="N61" i="1"/>
  <c r="M61" i="1"/>
  <c r="L61" i="1"/>
  <c r="K61" i="1"/>
  <c r="I61" i="1"/>
  <c r="H61" i="1"/>
  <c r="G61" i="1"/>
  <c r="F61" i="1"/>
  <c r="O45" i="1"/>
  <c r="N45" i="1"/>
  <c r="M45" i="1"/>
  <c r="L45" i="1"/>
  <c r="K45" i="1"/>
  <c r="J45" i="1"/>
  <c r="I45" i="1"/>
  <c r="H45" i="1"/>
  <c r="G45" i="1"/>
  <c r="F45" i="1"/>
  <c r="E43" i="1"/>
  <c r="E45" i="1" s="1"/>
  <c r="O57" i="1"/>
  <c r="N57" i="1"/>
  <c r="M57" i="1"/>
  <c r="L57" i="1"/>
  <c r="K57" i="1"/>
  <c r="I57" i="1"/>
  <c r="H57" i="1"/>
  <c r="G57" i="1"/>
  <c r="F57" i="1"/>
  <c r="O52" i="1"/>
  <c r="N52" i="1"/>
  <c r="M52" i="1"/>
  <c r="L52" i="1"/>
  <c r="K52" i="1"/>
  <c r="I52" i="1"/>
  <c r="H52" i="1"/>
  <c r="G52" i="1"/>
  <c r="F52" i="1"/>
  <c r="O50" i="1"/>
  <c r="N50" i="1"/>
  <c r="M50" i="1"/>
  <c r="L50" i="1"/>
  <c r="K50" i="1"/>
  <c r="I50" i="1"/>
  <c r="H50" i="1"/>
  <c r="G50" i="1"/>
  <c r="F50" i="1"/>
  <c r="O40" i="1"/>
  <c r="N40" i="1"/>
  <c r="M40" i="1"/>
  <c r="L40" i="1"/>
  <c r="K40" i="1"/>
  <c r="I40" i="1"/>
  <c r="H40" i="1"/>
  <c r="G40" i="1"/>
  <c r="F40" i="1"/>
  <c r="O38" i="1"/>
  <c r="N38" i="1"/>
  <c r="M38" i="1"/>
  <c r="L38" i="1"/>
  <c r="K38" i="1"/>
  <c r="I38" i="1"/>
  <c r="H38" i="1"/>
  <c r="G38" i="1"/>
  <c r="F38" i="1"/>
  <c r="O29" i="1"/>
  <c r="N29" i="1"/>
  <c r="M29" i="1"/>
  <c r="L29" i="1"/>
  <c r="K29" i="1"/>
  <c r="J29" i="1"/>
  <c r="I29" i="1"/>
  <c r="H29" i="1"/>
  <c r="G29" i="1"/>
  <c r="F29" i="1"/>
  <c r="O25" i="1"/>
  <c r="N25" i="1"/>
  <c r="M25" i="1"/>
  <c r="L25" i="1"/>
  <c r="K25" i="1"/>
  <c r="I25" i="1"/>
  <c r="H25" i="1"/>
  <c r="G25" i="1"/>
  <c r="F25" i="1"/>
  <c r="O23" i="1"/>
  <c r="N23" i="1"/>
  <c r="M23" i="1"/>
  <c r="L23" i="1"/>
  <c r="K23" i="1"/>
  <c r="J23" i="1" s="1"/>
  <c r="I23" i="1"/>
  <c r="H23" i="1"/>
  <c r="G23" i="1"/>
  <c r="F23" i="1"/>
  <c r="O21" i="1"/>
  <c r="N21" i="1"/>
  <c r="M21" i="1"/>
  <c r="L21" i="1"/>
  <c r="K21" i="1"/>
  <c r="J21" i="1" s="1"/>
  <c r="I21" i="1"/>
  <c r="H21" i="1"/>
  <c r="G21" i="1"/>
  <c r="F21" i="1"/>
  <c r="O18" i="1"/>
  <c r="N18" i="1"/>
  <c r="M18" i="1"/>
  <c r="L18" i="1"/>
  <c r="K18" i="1"/>
  <c r="I18" i="1"/>
  <c r="H18" i="1"/>
  <c r="G18" i="1"/>
  <c r="F18" i="1"/>
  <c r="O16" i="1"/>
  <c r="N16" i="1"/>
  <c r="M16" i="1"/>
  <c r="L16" i="1"/>
  <c r="K16" i="1"/>
  <c r="J16" i="1" s="1"/>
  <c r="I16" i="1"/>
  <c r="H16" i="1"/>
  <c r="G16" i="1"/>
  <c r="F16" i="1"/>
  <c r="O13" i="1"/>
  <c r="N13" i="1"/>
  <c r="M13" i="1"/>
  <c r="L13" i="1"/>
  <c r="K13" i="1"/>
  <c r="J13" i="1" s="1"/>
  <c r="I13" i="1"/>
  <c r="H13" i="1"/>
  <c r="G13" i="1"/>
  <c r="F13" i="1"/>
  <c r="J84" i="1" l="1"/>
  <c r="J83" i="1" s="1"/>
  <c r="I83" i="1"/>
  <c r="F83" i="1"/>
  <c r="E84" i="1"/>
  <c r="G60" i="1"/>
  <c r="I60" i="1"/>
  <c r="L60" i="1"/>
  <c r="N60" i="1"/>
  <c r="E63" i="1"/>
  <c r="H60" i="1"/>
  <c r="J63" i="1"/>
  <c r="J73" i="1"/>
  <c r="K60" i="1"/>
  <c r="M60" i="1"/>
  <c r="O60" i="1"/>
  <c r="J75" i="1"/>
  <c r="J72" i="1" s="1"/>
  <c r="E75" i="1"/>
  <c r="E73" i="1"/>
  <c r="P73" i="1" s="1"/>
  <c r="F60" i="1"/>
  <c r="J18" i="1"/>
  <c r="L37" i="1"/>
  <c r="N37" i="1"/>
  <c r="J52" i="1"/>
  <c r="E57" i="1"/>
  <c r="J57" i="1"/>
  <c r="J61" i="1"/>
  <c r="M12" i="1"/>
  <c r="O12" i="1"/>
  <c r="F37" i="1"/>
  <c r="H37" i="1"/>
  <c r="J38" i="1"/>
  <c r="M37" i="1"/>
  <c r="O37" i="1"/>
  <c r="G37" i="1"/>
  <c r="I37" i="1"/>
  <c r="J40" i="1"/>
  <c r="J50" i="1"/>
  <c r="E61" i="1"/>
  <c r="P43" i="1"/>
  <c r="K37" i="1"/>
  <c r="E52" i="1"/>
  <c r="E50" i="1"/>
  <c r="E40" i="1"/>
  <c r="G12" i="1"/>
  <c r="I12" i="1"/>
  <c r="L12" i="1"/>
  <c r="N12" i="1"/>
  <c r="F12" i="1"/>
  <c r="H12" i="1"/>
  <c r="J25" i="1"/>
  <c r="J12" i="1" s="1"/>
  <c r="E38" i="1"/>
  <c r="K12" i="1"/>
  <c r="E29" i="1"/>
  <c r="P29" i="1" s="1"/>
  <c r="E25" i="1"/>
  <c r="E23" i="1"/>
  <c r="P23" i="1" s="1"/>
  <c r="E21" i="1"/>
  <c r="P21" i="1" s="1"/>
  <c r="E18" i="1"/>
  <c r="E16" i="1"/>
  <c r="P16" i="1" s="1"/>
  <c r="E13" i="1"/>
  <c r="P91" i="1"/>
  <c r="P90" i="1"/>
  <c r="P89" i="1"/>
  <c r="P88" i="1"/>
  <c r="P87" i="1"/>
  <c r="P86" i="1" s="1"/>
  <c r="P85" i="1"/>
  <c r="P82" i="1"/>
  <c r="P81" i="1"/>
  <c r="P80" i="1"/>
  <c r="P79" i="1"/>
  <c r="P78" i="1"/>
  <c r="P77" i="1"/>
  <c r="P76" i="1"/>
  <c r="P74" i="1"/>
  <c r="P71" i="1"/>
  <c r="P70" i="1"/>
  <c r="P69" i="1"/>
  <c r="P68" i="1"/>
  <c r="P67" i="1"/>
  <c r="P66" i="1"/>
  <c r="P65" i="1"/>
  <c r="P64" i="1"/>
  <c r="P62" i="1"/>
  <c r="P59" i="1"/>
  <c r="P58" i="1"/>
  <c r="P56" i="1"/>
  <c r="P55" i="1"/>
  <c r="P54" i="1"/>
  <c r="P53" i="1"/>
  <c r="P51" i="1"/>
  <c r="P49" i="1"/>
  <c r="P48" i="1"/>
  <c r="P47" i="1"/>
  <c r="P46" i="1"/>
  <c r="P42" i="1"/>
  <c r="P41" i="1"/>
  <c r="P39" i="1"/>
  <c r="P36" i="1"/>
  <c r="P35" i="1"/>
  <c r="P34" i="1"/>
  <c r="P33" i="1"/>
  <c r="P32" i="1"/>
  <c r="P31" i="1"/>
  <c r="P30" i="1"/>
  <c r="P28" i="1"/>
  <c r="P27" i="1"/>
  <c r="P26" i="1"/>
  <c r="P24" i="1"/>
  <c r="P22" i="1"/>
  <c r="P20" i="1"/>
  <c r="P19" i="1"/>
  <c r="P17" i="1"/>
  <c r="P15" i="1"/>
  <c r="P14" i="1"/>
  <c r="P84" i="1" l="1"/>
  <c r="P83" i="1" s="1"/>
  <c r="E83" i="1"/>
  <c r="P63" i="1"/>
  <c r="E60" i="1"/>
  <c r="J60" i="1"/>
  <c r="P75" i="1"/>
  <c r="P72" i="1" s="1"/>
  <c r="E72" i="1"/>
  <c r="P25" i="1"/>
  <c r="P18" i="1"/>
  <c r="P57" i="1"/>
  <c r="P45" i="1"/>
  <c r="P52" i="1"/>
  <c r="P50" i="1"/>
  <c r="P61" i="1"/>
  <c r="P60" i="1" s="1"/>
  <c r="P40" i="1"/>
  <c r="J37" i="1"/>
  <c r="P38" i="1"/>
  <c r="E37" i="1"/>
  <c r="P13" i="1"/>
  <c r="E12" i="1"/>
  <c r="P12" i="1" l="1"/>
  <c r="P37" i="1"/>
</calcChain>
</file>

<file path=xl/sharedStrings.xml><?xml version="1.0" encoding="utf-8"?>
<sst xmlns="http://schemas.openxmlformats.org/spreadsheetml/2006/main" count="302" uniqueCount="220">
  <si>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</si>
  <si>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</si>
  <si>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</si>
  <si>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</si>
  <si>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</si>
  <si>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</si>
  <si>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</si>
  <si>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</si>
  <si>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</si>
  <si>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</si>
  <si>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</si>
  <si>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</si>
  <si>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</si>
  <si>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</si>
  <si>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</si>
  <si>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</si>
  <si>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</si>
  <si>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</si>
  <si>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</si>
  <si>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</si>
  <si>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</si>
  <si>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</si>
  <si>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</si>
  <si>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</si>
  <si>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</si>
  <si>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</si>
  <si>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</si>
  <si>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</si>
  <si>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</si>
  <si>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</si>
  <si>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</si>
  <si>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</si>
  <si>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</si>
  <si>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</si>
  <si>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</si>
  <si>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</si>
  <si>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</si>
  <si>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</si>
  <si>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</si>
  <si>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</si>
  <si>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</si>
  <si>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</si>
  <si>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</si>
  <si>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</si>
  <si>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</si>
  <si>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</si>
  <si>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</si>
  <si>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</si>
  <si>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</si>
  <si>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</si>
  <si>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</si>
  <si>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</si>
  <si>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</si>
  <si>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</si>
  <si>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</si>
  <si>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</si>
  <si>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</si>
  <si>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</si>
  <si>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</si>
  <si>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</si>
  <si>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</si>
  <si>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</si>
  <si>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</si>
  <si>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</si>
  <si>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</si>
  <si>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</si>
  <si>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</si>
  <si>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</si>
  <si>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</si>
  <si>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</si>
  <si>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</si>
  <si>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</si>
  <si>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</si>
  <si>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</si>
  <si>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</si>
  <si>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</si>
  <si>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</si>
  <si>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</si>
  <si>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</si>
  <si>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</si>
  <si>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</si>
  <si>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</si>
  <si>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</si>
  <si>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</si>
  <si>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</si>
  <si>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</si>
  <si>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</si>
  <si>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</si>
  <si>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</si>
  <si>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</si>
  <si>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</si>
  <si>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</si>
  <si>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</si>
  <si>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</si>
  <si>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</si>
  <si>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</si>
  <si>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</si>
  <si>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</si>
  <si>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</si>
  <si>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</si>
  <si>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</si>
  <si>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</si>
  <si>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</si>
  <si>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</si>
  <si>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</si>
  <si>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</si>
  <si>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</si>
  <si>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</si>
  <si>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</si>
  <si>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</si>
  <si>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</si>
  <si>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</si>
  <si>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</si>
  <si>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</si>
  <si>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</si>
  <si>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</si>
  <si>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</si>
  <si>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</si>
  <si>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</si>
  <si>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</si>
  <si>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</si>
  <si>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</si>
  <si>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</si>
  <si>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</si>
  <si>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</si>
  <si>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0800000</t>
  </si>
  <si>
    <t>Відділ  соціального захисту населення Носівської міської ради</t>
  </si>
  <si>
    <t>0810160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</si>
  <si>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</si>
  <si>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</si>
  <si>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</si>
  <si>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</si>
  <si>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</si>
  <si>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</si>
  <si>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</si>
  <si>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</si>
  <si>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</si>
  <si>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</si>
  <si>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</si>
  <si>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</si>
  <si>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</si>
  <si>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</si>
  <si>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</si>
  <si>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</si>
  <si>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</si>
  <si>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</si>
  <si>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</si>
  <si>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</si>
  <si>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</si>
  <si>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</si>
  <si>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</si>
  <si>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</si>
  <si>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</si>
  <si>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</si>
  <si>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</si>
  <si>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Відділ культури і туризму Носівської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</si>
  <si>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</si>
  <si>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</si>
  <si>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</si>
  <si>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</si>
  <si>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</si>
  <si>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</si>
  <si>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</si>
  <si>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</si>
  <si>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</si>
  <si>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</si>
  <si>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</si>
  <si>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</si>
  <si>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</si>
  <si>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</si>
  <si>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</si>
  <si>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</si>
  <si>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</si>
  <si>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</si>
  <si>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</si>
  <si>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</si>
  <si>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</si>
  <si>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</si>
  <si>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</si>
  <si>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</si>
  <si>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</si>
  <si>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</si>
  <si>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</si>
  <si>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</si>
  <si>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</si>
  <si>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</si>
  <si>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</si>
  <si>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</si>
  <si>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</si>
  <si>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</si>
  <si>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</si>
  <si>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</si>
  <si>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</si>
  <si>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</si>
  <si>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</si>
  <si>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</si>
  <si>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</si>
  <si>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 Розподіл видатків Носівського міського бюджету на 2018 рік</t>
  </si>
  <si>
    <t>Носівська міська рада ( виконавчий апарат )</t>
  </si>
  <si>
    <t>Державне управління</t>
  </si>
  <si>
    <t>Х</t>
  </si>
  <si>
    <t>0100</t>
  </si>
  <si>
    <t>Соціальни захист та соціальне забезпечення</t>
  </si>
  <si>
    <t>Фізична культура і спорт</t>
  </si>
  <si>
    <t>Житлово-комунальне господарство</t>
  </si>
  <si>
    <t>Сільське і лісове господарство</t>
  </si>
  <si>
    <t>Будівництво та регіональний розвиток</t>
  </si>
  <si>
    <t>Транспорт, дорожнє господарство</t>
  </si>
  <si>
    <t>Освіта</t>
  </si>
  <si>
    <t>За рахунок освітньої субвенції</t>
  </si>
  <si>
    <t>за рах місцевого бюджету</t>
  </si>
  <si>
    <t>за рахунок додаткової дотації</t>
  </si>
  <si>
    <t>Соціальний захист та соціальне забезпечення</t>
  </si>
  <si>
    <t>Фізична культура та спорт</t>
  </si>
  <si>
    <t>Культура і мистецтво</t>
  </si>
  <si>
    <t>Міжбюджетні трансферти</t>
  </si>
  <si>
    <t>Начальник фінансового управління                                                                                                                             В.І.Пазуха</t>
  </si>
  <si>
    <t>Додаток 3</t>
  </si>
  <si>
    <t xml:space="preserve">до рішення 33 сесії міської ради </t>
  </si>
  <si>
    <t xml:space="preserve">       від 16.02.2018 року  №15/33/VII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</si>
</sst>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4" fillId="0" borderId="0" xfId="0" applyFont="1"/>
    <xf numFmtId="0" fontId="5" fillId="0" borderId="1" xfId="0" quotePrefix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vertical="center" wrapText="1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center" vertical="center" wrapText="1"/>
    </xf>
    <xf numFmtId="0" fontId="11" fillId="0" borderId="0" xfId="0" applyFont="1"/>
    <xf numFmtId="2" fontId="6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 applyFont="1"/>
    <xf numFmtId="0" fontId="6" fillId="0" borderId="0" xfId="0" applyFont="1"/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/>
    <xf numFmtId="2" fontId="12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topLeftCell="D1" workbookViewId="0">
      <selection activeCell="A5" sqref="A5:P5"/>
    </sheetView>
  </sheetViews>
  <sheetFormatPr defaultRowHeight="12.75" x14ac:dyDescent="0.2"/>
  <cols>
    <col min="1" max="3" width="12" customWidth="1"/>
    <col min="4" max="4" width="40.7109375" customWidth="1"/>
    <col min="5" max="5" width="12.7109375" customWidth="1"/>
    <col min="6" max="6" width="12.42578125" customWidth="1"/>
    <col min="7" max="15" width="11.5703125" customWidth="1"/>
    <col min="16" max="16" width="14" customWidth="1"/>
  </cols>
  <sheetData>
    <row r="1" spans="1:16" ht="15.75" x14ac:dyDescent="0.2">
      <c r="M1" s="55" t="s">
        <v>217</v>
      </c>
      <c r="N1" s="55"/>
      <c r="O1" s="55"/>
      <c r="P1" s="55"/>
    </row>
    <row r="2" spans="1:16" ht="15.75" x14ac:dyDescent="0.2">
      <c r="M2" s="56"/>
      <c r="N2" s="55" t="s">
        <v>218</v>
      </c>
      <c r="O2" s="55"/>
      <c r="P2" s="55"/>
    </row>
    <row r="3" spans="1:16" ht="15.75" x14ac:dyDescent="0.25">
      <c r="M3" s="57" t="s">
        <v>219</v>
      </c>
      <c r="N3" s="57"/>
      <c r="O3" s="57"/>
      <c r="P3" s="57"/>
    </row>
    <row r="4" spans="1:16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29" customFormat="1" ht="18.75" x14ac:dyDescent="0.3">
      <c r="A5" s="46" t="s">
        <v>197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x14ac:dyDescent="0.2">
      <c r="P6" s="1" t="s">
        <v>0</v>
      </c>
    </row>
    <row r="7" spans="1:16" x14ac:dyDescent="0.2">
      <c r="A7" s="48" t="s">
        <v>1</v>
      </c>
      <c r="B7" s="48" t="s">
        <v>2</v>
      </c>
      <c r="C7" s="48" t="s">
        <v>3</v>
      </c>
      <c r="D7" s="49" t="s">
        <v>4</v>
      </c>
      <c r="E7" s="49" t="s">
        <v>5</v>
      </c>
      <c r="F7" s="49"/>
      <c r="G7" s="49"/>
      <c r="H7" s="49"/>
      <c r="I7" s="49"/>
      <c r="J7" s="49" t="s">
        <v>12</v>
      </c>
      <c r="K7" s="49"/>
      <c r="L7" s="49"/>
      <c r="M7" s="49"/>
      <c r="N7" s="49"/>
      <c r="O7" s="49"/>
      <c r="P7" s="50" t="s">
        <v>14</v>
      </c>
    </row>
    <row r="8" spans="1:16" x14ac:dyDescent="0.2">
      <c r="A8" s="49"/>
      <c r="B8" s="49"/>
      <c r="C8" s="49"/>
      <c r="D8" s="49"/>
      <c r="E8" s="50" t="s">
        <v>6</v>
      </c>
      <c r="F8" s="49" t="s">
        <v>7</v>
      </c>
      <c r="G8" s="49" t="s">
        <v>8</v>
      </c>
      <c r="H8" s="49"/>
      <c r="I8" s="49" t="s">
        <v>11</v>
      </c>
      <c r="J8" s="50" t="s">
        <v>6</v>
      </c>
      <c r="K8" s="49" t="s">
        <v>7</v>
      </c>
      <c r="L8" s="49" t="s">
        <v>8</v>
      </c>
      <c r="M8" s="49"/>
      <c r="N8" s="49" t="s">
        <v>11</v>
      </c>
      <c r="O8" s="2" t="s">
        <v>8</v>
      </c>
      <c r="P8" s="49"/>
    </row>
    <row r="9" spans="1:16" x14ac:dyDescent="0.2">
      <c r="A9" s="49"/>
      <c r="B9" s="49"/>
      <c r="C9" s="49"/>
      <c r="D9" s="49"/>
      <c r="E9" s="49"/>
      <c r="F9" s="49"/>
      <c r="G9" s="49" t="s">
        <v>9</v>
      </c>
      <c r="H9" s="49" t="s">
        <v>10</v>
      </c>
      <c r="I9" s="49"/>
      <c r="J9" s="49"/>
      <c r="K9" s="49"/>
      <c r="L9" s="49" t="s">
        <v>9</v>
      </c>
      <c r="M9" s="49" t="s">
        <v>10</v>
      </c>
      <c r="N9" s="49"/>
      <c r="O9" s="49" t="s">
        <v>13</v>
      </c>
      <c r="P9" s="49"/>
    </row>
    <row r="10" spans="1:16" ht="44.2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">
      <c r="A11" s="2">
        <v>1</v>
      </c>
      <c r="B11" s="2">
        <v>2</v>
      </c>
      <c r="C11" s="2">
        <v>3</v>
      </c>
      <c r="D11" s="2">
        <v>4</v>
      </c>
      <c r="E11" s="3">
        <v>5</v>
      </c>
      <c r="F11" s="2">
        <v>6</v>
      </c>
      <c r="G11" s="2">
        <v>7</v>
      </c>
      <c r="H11" s="2">
        <v>8</v>
      </c>
      <c r="I11" s="2">
        <v>9</v>
      </c>
      <c r="J11" s="3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3">
        <v>16</v>
      </c>
    </row>
    <row r="12" spans="1:16" s="26" customFormat="1" ht="30" x14ac:dyDescent="0.25">
      <c r="A12" s="22" t="s">
        <v>15</v>
      </c>
      <c r="B12" s="23"/>
      <c r="C12" s="24"/>
      <c r="D12" s="25" t="s">
        <v>198</v>
      </c>
      <c r="E12" s="7">
        <f>E13+E16+E18+E21+E23+E25+E29+E32+E33+E34+E35</f>
        <v>14982400</v>
      </c>
      <c r="F12" s="7">
        <f t="shared" ref="F12:P12" si="0">F13+F16+F18+F21+F23+F25+F29+F32+F33+F34+F35</f>
        <v>11982400</v>
      </c>
      <c r="G12" s="7">
        <f t="shared" si="0"/>
        <v>7420100</v>
      </c>
      <c r="H12" s="7">
        <f t="shared" si="0"/>
        <v>740000</v>
      </c>
      <c r="I12" s="7">
        <f t="shared" si="0"/>
        <v>3000000</v>
      </c>
      <c r="J12" s="7">
        <f t="shared" si="0"/>
        <v>3742500</v>
      </c>
      <c r="K12" s="7">
        <f t="shared" si="0"/>
        <v>99700</v>
      </c>
      <c r="L12" s="7">
        <f t="shared" si="0"/>
        <v>0</v>
      </c>
      <c r="M12" s="7">
        <f t="shared" si="0"/>
        <v>0</v>
      </c>
      <c r="N12" s="7">
        <f t="shared" si="0"/>
        <v>3642800</v>
      </c>
      <c r="O12" s="7">
        <f t="shared" si="0"/>
        <v>3642800</v>
      </c>
      <c r="P12" s="7">
        <f t="shared" si="0"/>
        <v>18724900</v>
      </c>
    </row>
    <row r="13" spans="1:16" s="21" customFormat="1" ht="15" x14ac:dyDescent="0.25">
      <c r="A13" s="18" t="s">
        <v>200</v>
      </c>
      <c r="B13" s="27" t="s">
        <v>201</v>
      </c>
      <c r="C13" s="19" t="s">
        <v>200</v>
      </c>
      <c r="D13" s="20" t="s">
        <v>199</v>
      </c>
      <c r="E13" s="16">
        <f>F13+I13</f>
        <v>9313000</v>
      </c>
      <c r="F13" s="17">
        <f>F14+F15</f>
        <v>9313000</v>
      </c>
      <c r="G13" s="17">
        <f t="shared" ref="G13:O13" si="1">G14+G15</f>
        <v>6885000</v>
      </c>
      <c r="H13" s="17">
        <f t="shared" si="1"/>
        <v>260000</v>
      </c>
      <c r="I13" s="17">
        <f t="shared" si="1"/>
        <v>0</v>
      </c>
      <c r="J13" s="17">
        <f>K13+O13</f>
        <v>450700</v>
      </c>
      <c r="K13" s="17">
        <f t="shared" si="1"/>
        <v>50700</v>
      </c>
      <c r="L13" s="17">
        <f t="shared" si="1"/>
        <v>0</v>
      </c>
      <c r="M13" s="17">
        <f t="shared" si="1"/>
        <v>0</v>
      </c>
      <c r="N13" s="17">
        <f t="shared" si="1"/>
        <v>400000</v>
      </c>
      <c r="O13" s="17">
        <f t="shared" si="1"/>
        <v>400000</v>
      </c>
      <c r="P13" s="16">
        <f>E13+J13</f>
        <v>9763700</v>
      </c>
    </row>
    <row r="14" spans="1:16" s="36" customFormat="1" ht="63.75" x14ac:dyDescent="0.2">
      <c r="A14" s="31" t="s">
        <v>16</v>
      </c>
      <c r="B14" s="31" t="s">
        <v>18</v>
      </c>
      <c r="C14" s="32" t="s">
        <v>17</v>
      </c>
      <c r="D14" s="33" t="s">
        <v>19</v>
      </c>
      <c r="E14" s="34">
        <v>9098000</v>
      </c>
      <c r="F14" s="35">
        <v>9098000</v>
      </c>
      <c r="G14" s="35">
        <v>6885000</v>
      </c>
      <c r="H14" s="35">
        <v>260000</v>
      </c>
      <c r="I14" s="35">
        <v>0</v>
      </c>
      <c r="J14" s="34">
        <v>450700</v>
      </c>
      <c r="K14" s="35">
        <v>50700</v>
      </c>
      <c r="L14" s="35">
        <v>0</v>
      </c>
      <c r="M14" s="35">
        <v>0</v>
      </c>
      <c r="N14" s="35">
        <v>400000</v>
      </c>
      <c r="O14" s="35">
        <v>400000</v>
      </c>
      <c r="P14" s="34">
        <f t="shared" ref="P14:P54" si="2">E14+J14</f>
        <v>9548700</v>
      </c>
    </row>
    <row r="15" spans="1:16" s="36" customFormat="1" x14ac:dyDescent="0.2">
      <c r="A15" s="31" t="s">
        <v>20</v>
      </c>
      <c r="B15" s="31" t="s">
        <v>22</v>
      </c>
      <c r="C15" s="32" t="s">
        <v>21</v>
      </c>
      <c r="D15" s="33" t="s">
        <v>23</v>
      </c>
      <c r="E15" s="34">
        <v>215000</v>
      </c>
      <c r="F15" s="35">
        <v>215000</v>
      </c>
      <c r="G15" s="35">
        <v>0</v>
      </c>
      <c r="H15" s="35">
        <v>0</v>
      </c>
      <c r="I15" s="35">
        <v>0</v>
      </c>
      <c r="J15" s="34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4">
        <f t="shared" si="2"/>
        <v>215000</v>
      </c>
    </row>
    <row r="16" spans="1:16" s="21" customFormat="1" ht="30" x14ac:dyDescent="0.25">
      <c r="A16" s="18" t="s">
        <v>200</v>
      </c>
      <c r="B16" s="18">
        <v>3000</v>
      </c>
      <c r="C16" s="30" t="s">
        <v>200</v>
      </c>
      <c r="D16" s="20" t="s">
        <v>202</v>
      </c>
      <c r="E16" s="16">
        <f>F16+I16</f>
        <v>22000</v>
      </c>
      <c r="F16" s="17">
        <f>F17</f>
        <v>22000</v>
      </c>
      <c r="G16" s="17">
        <f t="shared" ref="G16:O16" si="3">G17</f>
        <v>18100</v>
      </c>
      <c r="H16" s="17">
        <f t="shared" si="3"/>
        <v>0</v>
      </c>
      <c r="I16" s="17">
        <f t="shared" si="3"/>
        <v>0</v>
      </c>
      <c r="J16" s="17">
        <f>K16+O16</f>
        <v>0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0</v>
      </c>
      <c r="O16" s="17">
        <f t="shared" si="3"/>
        <v>0</v>
      </c>
      <c r="P16" s="16">
        <f t="shared" si="2"/>
        <v>22000</v>
      </c>
    </row>
    <row r="17" spans="1:16" s="36" customFormat="1" x14ac:dyDescent="0.2">
      <c r="A17" s="31" t="s">
        <v>24</v>
      </c>
      <c r="B17" s="31" t="s">
        <v>26</v>
      </c>
      <c r="C17" s="32" t="s">
        <v>25</v>
      </c>
      <c r="D17" s="33" t="s">
        <v>27</v>
      </c>
      <c r="E17" s="34">
        <v>22000</v>
      </c>
      <c r="F17" s="35">
        <v>22000</v>
      </c>
      <c r="G17" s="35">
        <v>18100</v>
      </c>
      <c r="H17" s="35">
        <v>0</v>
      </c>
      <c r="I17" s="35">
        <v>0</v>
      </c>
      <c r="J17" s="34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4">
        <f t="shared" si="2"/>
        <v>22000</v>
      </c>
    </row>
    <row r="18" spans="1:16" s="21" customFormat="1" ht="15" x14ac:dyDescent="0.25">
      <c r="A18" s="18" t="s">
        <v>200</v>
      </c>
      <c r="B18" s="18">
        <v>5000</v>
      </c>
      <c r="C18" s="30" t="s">
        <v>200</v>
      </c>
      <c r="D18" s="20" t="s">
        <v>203</v>
      </c>
      <c r="E18" s="16">
        <f>F18+I18</f>
        <v>65400</v>
      </c>
      <c r="F18" s="17">
        <f>F19+F20</f>
        <v>65400</v>
      </c>
      <c r="G18" s="17">
        <f>G19+G20</f>
        <v>0</v>
      </c>
      <c r="H18" s="17">
        <f>H19+H20</f>
        <v>0</v>
      </c>
      <c r="I18" s="17">
        <f>I19+I20</f>
        <v>0</v>
      </c>
      <c r="J18" s="17">
        <f>K18+O18</f>
        <v>0</v>
      </c>
      <c r="K18" s="17">
        <f>K19+K20</f>
        <v>0</v>
      </c>
      <c r="L18" s="17">
        <f>L19+L20</f>
        <v>0</v>
      </c>
      <c r="M18" s="17">
        <f>M19+M20</f>
        <v>0</v>
      </c>
      <c r="N18" s="17">
        <f>N19+N20</f>
        <v>0</v>
      </c>
      <c r="O18" s="17">
        <f>O19+O20</f>
        <v>0</v>
      </c>
      <c r="P18" s="16">
        <f t="shared" si="2"/>
        <v>65400</v>
      </c>
    </row>
    <row r="19" spans="1:16" ht="51" x14ac:dyDescent="0.2">
      <c r="A19" s="9" t="s">
        <v>28</v>
      </c>
      <c r="B19" s="9" t="s">
        <v>30</v>
      </c>
      <c r="C19" s="10" t="s">
        <v>29</v>
      </c>
      <c r="D19" s="11" t="s">
        <v>31</v>
      </c>
      <c r="E19" s="34">
        <v>53400</v>
      </c>
      <c r="F19" s="35">
        <v>53400</v>
      </c>
      <c r="G19" s="35">
        <v>0</v>
      </c>
      <c r="H19" s="35">
        <v>0</v>
      </c>
      <c r="I19" s="35">
        <v>0</v>
      </c>
      <c r="J19" s="34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4">
        <f t="shared" si="2"/>
        <v>53400</v>
      </c>
    </row>
    <row r="20" spans="1:16" ht="38.25" x14ac:dyDescent="0.2">
      <c r="A20" s="9" t="s">
        <v>32</v>
      </c>
      <c r="B20" s="9" t="s">
        <v>33</v>
      </c>
      <c r="C20" s="10" t="s">
        <v>29</v>
      </c>
      <c r="D20" s="11" t="s">
        <v>34</v>
      </c>
      <c r="E20" s="34">
        <v>12000</v>
      </c>
      <c r="F20" s="35">
        <v>12000</v>
      </c>
      <c r="G20" s="35">
        <v>0</v>
      </c>
      <c r="H20" s="35">
        <v>0</v>
      </c>
      <c r="I20" s="35">
        <v>0</v>
      </c>
      <c r="J20" s="34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4">
        <f t="shared" si="2"/>
        <v>12000</v>
      </c>
    </row>
    <row r="21" spans="1:16" s="37" customFormat="1" ht="15" x14ac:dyDescent="0.25">
      <c r="A21" s="18" t="s">
        <v>200</v>
      </c>
      <c r="B21" s="18">
        <v>6000</v>
      </c>
      <c r="C21" s="30" t="s">
        <v>200</v>
      </c>
      <c r="D21" s="20" t="s">
        <v>204</v>
      </c>
      <c r="E21" s="16">
        <f>F21+I21</f>
        <v>3777000</v>
      </c>
      <c r="F21" s="17">
        <f>F22</f>
        <v>777000</v>
      </c>
      <c r="G21" s="17">
        <f t="shared" ref="G21:O21" si="4">G22</f>
        <v>0</v>
      </c>
      <c r="H21" s="17">
        <f t="shared" si="4"/>
        <v>480000</v>
      </c>
      <c r="I21" s="17">
        <f t="shared" si="4"/>
        <v>3000000</v>
      </c>
      <c r="J21" s="17">
        <f>K21+O21</f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0</v>
      </c>
      <c r="O21" s="17">
        <f t="shared" si="4"/>
        <v>0</v>
      </c>
      <c r="P21" s="16">
        <f t="shared" si="2"/>
        <v>3777000</v>
      </c>
    </row>
    <row r="22" spans="1:16" s="36" customFormat="1" x14ac:dyDescent="0.2">
      <c r="A22" s="31" t="s">
        <v>35</v>
      </c>
      <c r="B22" s="31" t="s">
        <v>37</v>
      </c>
      <c r="C22" s="32" t="s">
        <v>36</v>
      </c>
      <c r="D22" s="33" t="s">
        <v>38</v>
      </c>
      <c r="E22" s="34">
        <v>3777000</v>
      </c>
      <c r="F22" s="35">
        <v>777000</v>
      </c>
      <c r="G22" s="35">
        <v>0</v>
      </c>
      <c r="H22" s="35">
        <v>480000</v>
      </c>
      <c r="I22" s="35">
        <v>3000000</v>
      </c>
      <c r="J22" s="34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4">
        <f t="shared" si="2"/>
        <v>3777000</v>
      </c>
    </row>
    <row r="23" spans="1:16" s="37" customFormat="1" ht="15" x14ac:dyDescent="0.25">
      <c r="A23" s="18" t="s">
        <v>200</v>
      </c>
      <c r="B23" s="18">
        <v>7100</v>
      </c>
      <c r="C23" s="30" t="s">
        <v>200</v>
      </c>
      <c r="D23" s="20" t="s">
        <v>205</v>
      </c>
      <c r="E23" s="16">
        <f>F23+I23</f>
        <v>110000</v>
      </c>
      <c r="F23" s="17">
        <f>F24</f>
        <v>110000</v>
      </c>
      <c r="G23" s="17">
        <f t="shared" ref="G23:O23" si="5">G24</f>
        <v>0</v>
      </c>
      <c r="H23" s="17">
        <f t="shared" si="5"/>
        <v>0</v>
      </c>
      <c r="I23" s="17">
        <f t="shared" si="5"/>
        <v>0</v>
      </c>
      <c r="J23" s="17">
        <f>K23+O23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6">
        <f t="shared" si="2"/>
        <v>110000</v>
      </c>
    </row>
    <row r="24" spans="1:16" s="36" customFormat="1" x14ac:dyDescent="0.2">
      <c r="A24" s="31" t="s">
        <v>39</v>
      </c>
      <c r="B24" s="31" t="s">
        <v>41</v>
      </c>
      <c r="C24" s="32" t="s">
        <v>40</v>
      </c>
      <c r="D24" s="33" t="s">
        <v>42</v>
      </c>
      <c r="E24" s="34">
        <v>110000</v>
      </c>
      <c r="F24" s="35">
        <v>110000</v>
      </c>
      <c r="G24" s="35">
        <v>0</v>
      </c>
      <c r="H24" s="35">
        <v>0</v>
      </c>
      <c r="I24" s="35">
        <v>0</v>
      </c>
      <c r="J24" s="34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4">
        <f t="shared" si="2"/>
        <v>110000</v>
      </c>
    </row>
    <row r="25" spans="1:16" s="37" customFormat="1" ht="15" x14ac:dyDescent="0.25">
      <c r="A25" s="18" t="s">
        <v>200</v>
      </c>
      <c r="B25" s="18">
        <v>7300</v>
      </c>
      <c r="C25" s="30" t="s">
        <v>200</v>
      </c>
      <c r="D25" s="20" t="s">
        <v>206</v>
      </c>
      <c r="E25" s="16">
        <f>F25+I25</f>
        <v>0</v>
      </c>
      <c r="F25" s="17">
        <f>F26+F27</f>
        <v>0</v>
      </c>
      <c r="G25" s="17">
        <f t="shared" ref="G25:O25" si="6">G26+G27</f>
        <v>0</v>
      </c>
      <c r="H25" s="17">
        <f t="shared" si="6"/>
        <v>0</v>
      </c>
      <c r="I25" s="17">
        <f t="shared" si="6"/>
        <v>0</v>
      </c>
      <c r="J25" s="17">
        <f>K25+N25</f>
        <v>561800</v>
      </c>
      <c r="K25" s="17">
        <f t="shared" si="6"/>
        <v>0</v>
      </c>
      <c r="L25" s="17">
        <f t="shared" si="6"/>
        <v>0</v>
      </c>
      <c r="M25" s="17">
        <f t="shared" si="6"/>
        <v>0</v>
      </c>
      <c r="N25" s="17">
        <f t="shared" si="6"/>
        <v>561800</v>
      </c>
      <c r="O25" s="17">
        <f t="shared" si="6"/>
        <v>561800</v>
      </c>
      <c r="P25" s="16">
        <f t="shared" si="2"/>
        <v>561800</v>
      </c>
    </row>
    <row r="26" spans="1:16" s="36" customFormat="1" ht="25.5" x14ac:dyDescent="0.2">
      <c r="A26" s="31" t="s">
        <v>43</v>
      </c>
      <c r="B26" s="31" t="s">
        <v>45</v>
      </c>
      <c r="C26" s="32" t="s">
        <v>44</v>
      </c>
      <c r="D26" s="33" t="s">
        <v>46</v>
      </c>
      <c r="E26" s="34">
        <v>0</v>
      </c>
      <c r="F26" s="35">
        <v>0</v>
      </c>
      <c r="G26" s="35">
        <v>0</v>
      </c>
      <c r="H26" s="35">
        <v>0</v>
      </c>
      <c r="I26" s="35">
        <v>0</v>
      </c>
      <c r="J26" s="34">
        <v>500000</v>
      </c>
      <c r="K26" s="35">
        <v>0</v>
      </c>
      <c r="L26" s="35">
        <v>0</v>
      </c>
      <c r="M26" s="35">
        <v>0</v>
      </c>
      <c r="N26" s="35">
        <v>500000</v>
      </c>
      <c r="O26" s="35">
        <v>500000</v>
      </c>
      <c r="P26" s="34">
        <f t="shared" si="2"/>
        <v>500000</v>
      </c>
    </row>
    <row r="27" spans="1:16" s="36" customFormat="1" x14ac:dyDescent="0.2">
      <c r="A27" s="31" t="s">
        <v>47</v>
      </c>
      <c r="B27" s="31" t="s">
        <v>48</v>
      </c>
      <c r="C27" s="38"/>
      <c r="D27" s="33" t="s">
        <v>49</v>
      </c>
      <c r="E27" s="34">
        <v>0</v>
      </c>
      <c r="F27" s="35">
        <v>0</v>
      </c>
      <c r="G27" s="35">
        <v>0</v>
      </c>
      <c r="H27" s="35">
        <v>0</v>
      </c>
      <c r="I27" s="35">
        <v>0</v>
      </c>
      <c r="J27" s="34">
        <v>61800</v>
      </c>
      <c r="K27" s="35">
        <v>0</v>
      </c>
      <c r="L27" s="35">
        <v>0</v>
      </c>
      <c r="M27" s="35">
        <v>0</v>
      </c>
      <c r="N27" s="35">
        <v>61800</v>
      </c>
      <c r="O27" s="35">
        <v>61800</v>
      </c>
      <c r="P27" s="34">
        <f t="shared" si="2"/>
        <v>61800</v>
      </c>
    </row>
    <row r="28" spans="1:16" ht="38.25" x14ac:dyDescent="0.2">
      <c r="A28" s="9" t="s">
        <v>50</v>
      </c>
      <c r="B28" s="9" t="s">
        <v>52</v>
      </c>
      <c r="C28" s="10" t="s">
        <v>51</v>
      </c>
      <c r="D28" s="11" t="s">
        <v>53</v>
      </c>
      <c r="E28" s="34">
        <v>0</v>
      </c>
      <c r="F28" s="35">
        <v>0</v>
      </c>
      <c r="G28" s="35">
        <v>0</v>
      </c>
      <c r="H28" s="35">
        <v>0</v>
      </c>
      <c r="I28" s="35">
        <v>0</v>
      </c>
      <c r="J28" s="34">
        <v>61800</v>
      </c>
      <c r="K28" s="35">
        <v>0</v>
      </c>
      <c r="L28" s="35">
        <v>0</v>
      </c>
      <c r="M28" s="35">
        <v>0</v>
      </c>
      <c r="N28" s="35">
        <v>61800</v>
      </c>
      <c r="O28" s="35">
        <v>61800</v>
      </c>
      <c r="P28" s="34">
        <f t="shared" si="2"/>
        <v>61800</v>
      </c>
    </row>
    <row r="29" spans="1:16" s="37" customFormat="1" ht="15" x14ac:dyDescent="0.25">
      <c r="A29" s="18" t="s">
        <v>200</v>
      </c>
      <c r="B29" s="18">
        <v>7400</v>
      </c>
      <c r="C29" s="30" t="s">
        <v>200</v>
      </c>
      <c r="D29" s="20" t="s">
        <v>207</v>
      </c>
      <c r="E29" s="16">
        <f>F29+I29</f>
        <v>795000</v>
      </c>
      <c r="F29" s="17">
        <f>F30</f>
        <v>795000</v>
      </c>
      <c r="G29" s="17">
        <f t="shared" ref="G29:O29" si="7">G30</f>
        <v>0</v>
      </c>
      <c r="H29" s="17">
        <f t="shared" si="7"/>
        <v>0</v>
      </c>
      <c r="I29" s="17">
        <f t="shared" si="7"/>
        <v>0</v>
      </c>
      <c r="J29" s="17">
        <f t="shared" si="7"/>
        <v>2681000</v>
      </c>
      <c r="K29" s="17">
        <f t="shared" si="7"/>
        <v>0</v>
      </c>
      <c r="L29" s="17">
        <f t="shared" si="7"/>
        <v>0</v>
      </c>
      <c r="M29" s="17">
        <f t="shared" si="7"/>
        <v>0</v>
      </c>
      <c r="N29" s="17">
        <f t="shared" si="7"/>
        <v>2681000</v>
      </c>
      <c r="O29" s="17">
        <f t="shared" si="7"/>
        <v>2681000</v>
      </c>
      <c r="P29" s="16">
        <f t="shared" si="2"/>
        <v>3476000</v>
      </c>
    </row>
    <row r="30" spans="1:16" s="36" customFormat="1" ht="25.5" x14ac:dyDescent="0.2">
      <c r="A30" s="31" t="s">
        <v>54</v>
      </c>
      <c r="B30" s="31" t="s">
        <v>55</v>
      </c>
      <c r="C30" s="38"/>
      <c r="D30" s="33" t="s">
        <v>56</v>
      </c>
      <c r="E30" s="34">
        <v>795000</v>
      </c>
      <c r="F30" s="35">
        <v>795000</v>
      </c>
      <c r="G30" s="35">
        <v>0</v>
      </c>
      <c r="H30" s="35">
        <v>0</v>
      </c>
      <c r="I30" s="35">
        <v>0</v>
      </c>
      <c r="J30" s="34">
        <v>2681000</v>
      </c>
      <c r="K30" s="35">
        <v>0</v>
      </c>
      <c r="L30" s="35">
        <v>0</v>
      </c>
      <c r="M30" s="35">
        <v>0</v>
      </c>
      <c r="N30" s="35">
        <v>2681000</v>
      </c>
      <c r="O30" s="35">
        <v>2681000</v>
      </c>
      <c r="P30" s="34">
        <f t="shared" si="2"/>
        <v>3476000</v>
      </c>
    </row>
    <row r="31" spans="1:16" ht="38.25" x14ac:dyDescent="0.2">
      <c r="A31" s="9" t="s">
        <v>57</v>
      </c>
      <c r="B31" s="9" t="s">
        <v>59</v>
      </c>
      <c r="C31" s="10" t="s">
        <v>58</v>
      </c>
      <c r="D31" s="11" t="s">
        <v>60</v>
      </c>
      <c r="E31" s="34">
        <v>795000</v>
      </c>
      <c r="F31" s="35">
        <v>795000</v>
      </c>
      <c r="G31" s="35">
        <v>0</v>
      </c>
      <c r="H31" s="35">
        <v>0</v>
      </c>
      <c r="I31" s="35">
        <v>0</v>
      </c>
      <c r="J31" s="34">
        <v>2681000</v>
      </c>
      <c r="K31" s="35">
        <v>0</v>
      </c>
      <c r="L31" s="35">
        <v>0</v>
      </c>
      <c r="M31" s="35">
        <v>0</v>
      </c>
      <c r="N31" s="35">
        <v>2681000</v>
      </c>
      <c r="O31" s="35">
        <v>2681000</v>
      </c>
      <c r="P31" s="34">
        <f t="shared" si="2"/>
        <v>3476000</v>
      </c>
    </row>
    <row r="32" spans="1:16" s="12" customFormat="1" ht="25.5" x14ac:dyDescent="0.2">
      <c r="A32" s="13" t="s">
        <v>61</v>
      </c>
      <c r="B32" s="13" t="s">
        <v>62</v>
      </c>
      <c r="C32" s="28" t="s">
        <v>51</v>
      </c>
      <c r="D32" s="15" t="s">
        <v>63</v>
      </c>
      <c r="E32" s="16">
        <v>80000</v>
      </c>
      <c r="F32" s="17">
        <v>80000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2"/>
        <v>80000</v>
      </c>
    </row>
    <row r="33" spans="1:16" s="12" customFormat="1" ht="38.25" x14ac:dyDescent="0.2">
      <c r="A33" s="13" t="s">
        <v>64</v>
      </c>
      <c r="B33" s="13" t="s">
        <v>66</v>
      </c>
      <c r="C33" s="28" t="s">
        <v>65</v>
      </c>
      <c r="D33" s="15" t="s">
        <v>67</v>
      </c>
      <c r="E33" s="16">
        <v>20000</v>
      </c>
      <c r="F33" s="17">
        <v>20000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2"/>
        <v>20000</v>
      </c>
    </row>
    <row r="34" spans="1:16" s="12" customFormat="1" ht="25.5" x14ac:dyDescent="0.2">
      <c r="A34" s="13" t="s">
        <v>68</v>
      </c>
      <c r="B34" s="13" t="s">
        <v>69</v>
      </c>
      <c r="C34" s="28" t="s">
        <v>65</v>
      </c>
      <c r="D34" s="15" t="s">
        <v>70</v>
      </c>
      <c r="E34" s="16">
        <v>800000</v>
      </c>
      <c r="F34" s="17">
        <v>800000</v>
      </c>
      <c r="G34" s="17">
        <v>517000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2"/>
        <v>800000</v>
      </c>
    </row>
    <row r="35" spans="1:16" s="12" customFormat="1" ht="25.5" x14ac:dyDescent="0.2">
      <c r="A35" s="13" t="s">
        <v>71</v>
      </c>
      <c r="B35" s="13" t="s">
        <v>72</v>
      </c>
      <c r="C35" s="14"/>
      <c r="D35" s="15" t="s">
        <v>73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6">
        <v>49000</v>
      </c>
      <c r="K35" s="17">
        <v>49000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2"/>
        <v>49000</v>
      </c>
    </row>
    <row r="36" spans="1:16" ht="25.5" x14ac:dyDescent="0.2">
      <c r="A36" s="9" t="s">
        <v>74</v>
      </c>
      <c r="B36" s="9" t="s">
        <v>76</v>
      </c>
      <c r="C36" s="10" t="s">
        <v>75</v>
      </c>
      <c r="D36" s="11" t="s">
        <v>77</v>
      </c>
      <c r="E36" s="34">
        <v>0</v>
      </c>
      <c r="F36" s="35">
        <v>0</v>
      </c>
      <c r="G36" s="35">
        <v>0</v>
      </c>
      <c r="H36" s="35">
        <v>0</v>
      </c>
      <c r="I36" s="35">
        <v>0</v>
      </c>
      <c r="J36" s="34">
        <v>49000</v>
      </c>
      <c r="K36" s="35">
        <v>49000</v>
      </c>
      <c r="L36" s="35">
        <v>0</v>
      </c>
      <c r="M36" s="35">
        <v>0</v>
      </c>
      <c r="N36" s="35">
        <v>0</v>
      </c>
      <c r="O36" s="35">
        <v>0</v>
      </c>
      <c r="P36" s="34">
        <f t="shared" si="2"/>
        <v>49000</v>
      </c>
    </row>
    <row r="37" spans="1:16" s="26" customFormat="1" ht="30" x14ac:dyDescent="0.25">
      <c r="A37" s="22" t="s">
        <v>78</v>
      </c>
      <c r="B37" s="23"/>
      <c r="C37" s="24"/>
      <c r="D37" s="25" t="s">
        <v>79</v>
      </c>
      <c r="E37" s="7">
        <f>E38+E40+E50+E52+E57</f>
        <v>63430114</v>
      </c>
      <c r="F37" s="7">
        <f t="shared" ref="F37:P37" si="8">F38+F40+F50+F52+F57</f>
        <v>63430114</v>
      </c>
      <c r="G37" s="7">
        <f t="shared" si="8"/>
        <v>45119005</v>
      </c>
      <c r="H37" s="7">
        <f t="shared" si="8"/>
        <v>4363900</v>
      </c>
      <c r="I37" s="7">
        <f t="shared" si="8"/>
        <v>0</v>
      </c>
      <c r="J37" s="7">
        <f t="shared" si="8"/>
        <v>4596345</v>
      </c>
      <c r="K37" s="7">
        <f t="shared" si="8"/>
        <v>1020345</v>
      </c>
      <c r="L37" s="7">
        <f t="shared" si="8"/>
        <v>0</v>
      </c>
      <c r="M37" s="7">
        <f t="shared" si="8"/>
        <v>0</v>
      </c>
      <c r="N37" s="7">
        <f t="shared" si="8"/>
        <v>3576000</v>
      </c>
      <c r="O37" s="7">
        <f t="shared" si="8"/>
        <v>3576000</v>
      </c>
      <c r="P37" s="7">
        <f t="shared" si="8"/>
        <v>68026459</v>
      </c>
    </row>
    <row r="38" spans="1:16" s="21" customFormat="1" ht="15" x14ac:dyDescent="0.25">
      <c r="A38" s="18" t="s">
        <v>200</v>
      </c>
      <c r="B38" s="27" t="s">
        <v>201</v>
      </c>
      <c r="C38" s="19" t="s">
        <v>200</v>
      </c>
      <c r="D38" s="20" t="s">
        <v>199</v>
      </c>
      <c r="E38" s="16">
        <f>F38+I38</f>
        <v>609400</v>
      </c>
      <c r="F38" s="17">
        <f>F39</f>
        <v>609400</v>
      </c>
      <c r="G38" s="17">
        <f t="shared" ref="G38:O38" si="9">G39</f>
        <v>393000</v>
      </c>
      <c r="H38" s="17">
        <f t="shared" si="9"/>
        <v>0</v>
      </c>
      <c r="I38" s="17">
        <f t="shared" si="9"/>
        <v>0</v>
      </c>
      <c r="J38" s="17">
        <f>K38+N38</f>
        <v>0</v>
      </c>
      <c r="K38" s="17">
        <f t="shared" si="9"/>
        <v>0</v>
      </c>
      <c r="L38" s="17">
        <f t="shared" si="9"/>
        <v>0</v>
      </c>
      <c r="M38" s="17">
        <f t="shared" si="9"/>
        <v>0</v>
      </c>
      <c r="N38" s="17">
        <f t="shared" si="9"/>
        <v>0</v>
      </c>
      <c r="O38" s="17">
        <f t="shared" si="9"/>
        <v>0</v>
      </c>
      <c r="P38" s="16">
        <f t="shared" si="2"/>
        <v>609400</v>
      </c>
    </row>
    <row r="39" spans="1:16" s="36" customFormat="1" ht="38.25" x14ac:dyDescent="0.2">
      <c r="A39" s="31" t="s">
        <v>80</v>
      </c>
      <c r="B39" s="31" t="s">
        <v>81</v>
      </c>
      <c r="C39" s="32" t="s">
        <v>17</v>
      </c>
      <c r="D39" s="33" t="s">
        <v>82</v>
      </c>
      <c r="E39" s="34">
        <v>609400</v>
      </c>
      <c r="F39" s="35">
        <v>609400</v>
      </c>
      <c r="G39" s="35">
        <v>393000</v>
      </c>
      <c r="H39" s="35">
        <v>0</v>
      </c>
      <c r="I39" s="35">
        <v>0</v>
      </c>
      <c r="J39" s="34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4">
        <f t="shared" si="2"/>
        <v>609400</v>
      </c>
    </row>
    <row r="40" spans="1:16" s="51" customFormat="1" x14ac:dyDescent="0.2">
      <c r="A40" s="13" t="s">
        <v>200</v>
      </c>
      <c r="B40" s="13">
        <v>1000</v>
      </c>
      <c r="C40" s="28" t="s">
        <v>200</v>
      </c>
      <c r="D40" s="15" t="s">
        <v>208</v>
      </c>
      <c r="E40" s="16">
        <f>F40+I40</f>
        <v>60975714</v>
      </c>
      <c r="F40" s="17">
        <f>F41+F42+F46+F47+F48</f>
        <v>60975714</v>
      </c>
      <c r="G40" s="52">
        <f>G41+G42+G46+G47+G48</f>
        <v>43538005</v>
      </c>
      <c r="H40" s="17">
        <f>H41+H42+H46+H47+H48</f>
        <v>4173900</v>
      </c>
      <c r="I40" s="17">
        <f>I41+I42+I46+I47+I48</f>
        <v>0</v>
      </c>
      <c r="J40" s="17">
        <f>K40+N40</f>
        <v>2564345</v>
      </c>
      <c r="K40" s="17">
        <f>K41+K42+K46+K47+K48</f>
        <v>1020345</v>
      </c>
      <c r="L40" s="17">
        <f>L41+L42+L46+L47+L48</f>
        <v>0</v>
      </c>
      <c r="M40" s="17">
        <f>M41+M42+M46+M47+M48</f>
        <v>0</v>
      </c>
      <c r="N40" s="17">
        <f>N41+N42+N46+N47+N48</f>
        <v>1544000</v>
      </c>
      <c r="O40" s="17">
        <f>O41+O42+O46+O47+O48</f>
        <v>1544000</v>
      </c>
      <c r="P40" s="16">
        <f t="shared" si="2"/>
        <v>63540059</v>
      </c>
    </row>
    <row r="41" spans="1:16" s="36" customFormat="1" x14ac:dyDescent="0.2">
      <c r="A41" s="31" t="s">
        <v>83</v>
      </c>
      <c r="B41" s="31" t="s">
        <v>85</v>
      </c>
      <c r="C41" s="32" t="s">
        <v>84</v>
      </c>
      <c r="D41" s="33" t="s">
        <v>86</v>
      </c>
      <c r="E41" s="34">
        <v>8446600</v>
      </c>
      <c r="F41" s="35">
        <v>8446600</v>
      </c>
      <c r="G41" s="35">
        <v>5630000</v>
      </c>
      <c r="H41" s="35">
        <v>629600</v>
      </c>
      <c r="I41" s="35">
        <v>0</v>
      </c>
      <c r="J41" s="34">
        <v>2151000</v>
      </c>
      <c r="K41" s="35">
        <v>607000</v>
      </c>
      <c r="L41" s="35">
        <v>0</v>
      </c>
      <c r="M41" s="35">
        <v>0</v>
      </c>
      <c r="N41" s="35">
        <v>1544000</v>
      </c>
      <c r="O41" s="35">
        <v>1544000</v>
      </c>
      <c r="P41" s="34">
        <f t="shared" si="2"/>
        <v>10597600</v>
      </c>
    </row>
    <row r="42" spans="1:16" s="36" customFormat="1" ht="63.75" x14ac:dyDescent="0.2">
      <c r="A42" s="31" t="s">
        <v>87</v>
      </c>
      <c r="B42" s="31" t="s">
        <v>89</v>
      </c>
      <c r="C42" s="32" t="s">
        <v>88</v>
      </c>
      <c r="D42" s="33" t="s">
        <v>90</v>
      </c>
      <c r="E42" s="34">
        <v>47780200</v>
      </c>
      <c r="F42" s="35">
        <v>47780200</v>
      </c>
      <c r="G42" s="35">
        <v>34279000</v>
      </c>
      <c r="H42" s="35">
        <v>3420000</v>
      </c>
      <c r="I42" s="35">
        <v>0</v>
      </c>
      <c r="J42" s="34">
        <v>413345</v>
      </c>
      <c r="K42" s="35">
        <v>413345</v>
      </c>
      <c r="L42" s="35">
        <v>0</v>
      </c>
      <c r="M42" s="35">
        <v>0</v>
      </c>
      <c r="N42" s="35">
        <v>0</v>
      </c>
      <c r="O42" s="35">
        <v>0</v>
      </c>
      <c r="P42" s="34">
        <f t="shared" si="2"/>
        <v>48193545</v>
      </c>
    </row>
    <row r="43" spans="1:16" s="12" customFormat="1" x14ac:dyDescent="0.2">
      <c r="A43" s="13"/>
      <c r="B43" s="13"/>
      <c r="C43" s="28"/>
      <c r="D43" s="15" t="s">
        <v>209</v>
      </c>
      <c r="E43" s="16">
        <f>F43</f>
        <v>36690200</v>
      </c>
      <c r="F43" s="17">
        <v>36690200</v>
      </c>
      <c r="G43" s="52">
        <v>30074000</v>
      </c>
      <c r="H43" s="17"/>
      <c r="I43" s="17"/>
      <c r="J43" s="16"/>
      <c r="K43" s="17"/>
      <c r="L43" s="17"/>
      <c r="M43" s="17"/>
      <c r="N43" s="17"/>
      <c r="O43" s="17"/>
      <c r="P43" s="16">
        <f>E43</f>
        <v>36690200</v>
      </c>
    </row>
    <row r="44" spans="1:16" s="12" customFormat="1" x14ac:dyDescent="0.2">
      <c r="A44" s="13"/>
      <c r="B44" s="13"/>
      <c r="C44" s="28"/>
      <c r="D44" s="15" t="s">
        <v>211</v>
      </c>
      <c r="E44" s="16"/>
      <c r="F44" s="17"/>
      <c r="G44" s="17"/>
      <c r="H44" s="17"/>
      <c r="I44" s="17"/>
      <c r="J44" s="16"/>
      <c r="K44" s="17"/>
      <c r="L44" s="17"/>
      <c r="M44" s="17"/>
      <c r="N44" s="17"/>
      <c r="O44" s="17"/>
      <c r="P44" s="16"/>
    </row>
    <row r="45" spans="1:16" s="12" customFormat="1" x14ac:dyDescent="0.2">
      <c r="A45" s="13"/>
      <c r="B45" s="13"/>
      <c r="C45" s="28"/>
      <c r="D45" s="15" t="s">
        <v>210</v>
      </c>
      <c r="E45" s="16">
        <f>E42-E43-E44</f>
        <v>11090000</v>
      </c>
      <c r="F45" s="16">
        <f t="shared" ref="F45:I45" si="10">F42-F43</f>
        <v>11090000</v>
      </c>
      <c r="G45" s="16">
        <f t="shared" si="10"/>
        <v>4205000</v>
      </c>
      <c r="H45" s="16">
        <f t="shared" si="10"/>
        <v>3420000</v>
      </c>
      <c r="I45" s="16">
        <f t="shared" si="10"/>
        <v>0</v>
      </c>
      <c r="J45" s="16">
        <f>J42-J43-J44</f>
        <v>413345</v>
      </c>
      <c r="K45" s="16">
        <f t="shared" ref="K45:O45" si="11">K42-K43-K44</f>
        <v>413345</v>
      </c>
      <c r="L45" s="16">
        <f t="shared" si="11"/>
        <v>0</v>
      </c>
      <c r="M45" s="16">
        <f t="shared" si="11"/>
        <v>0</v>
      </c>
      <c r="N45" s="16">
        <f t="shared" si="11"/>
        <v>0</v>
      </c>
      <c r="O45" s="16">
        <f t="shared" si="11"/>
        <v>0</v>
      </c>
      <c r="P45" s="16">
        <f>P42-P43-P44</f>
        <v>11503345</v>
      </c>
    </row>
    <row r="46" spans="1:16" s="36" customFormat="1" ht="38.25" x14ac:dyDescent="0.2">
      <c r="A46" s="31" t="s">
        <v>91</v>
      </c>
      <c r="B46" s="31" t="s">
        <v>93</v>
      </c>
      <c r="C46" s="32" t="s">
        <v>92</v>
      </c>
      <c r="D46" s="33" t="s">
        <v>94</v>
      </c>
      <c r="E46" s="34">
        <v>2144714</v>
      </c>
      <c r="F46" s="35">
        <v>2144714</v>
      </c>
      <c r="G46" s="35">
        <v>1683205</v>
      </c>
      <c r="H46" s="35">
        <v>57000</v>
      </c>
      <c r="I46" s="35">
        <v>0</v>
      </c>
      <c r="J46" s="34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4">
        <f t="shared" si="2"/>
        <v>2144714</v>
      </c>
    </row>
    <row r="47" spans="1:16" s="36" customFormat="1" ht="25.5" x14ac:dyDescent="0.2">
      <c r="A47" s="31" t="s">
        <v>95</v>
      </c>
      <c r="B47" s="31" t="s">
        <v>97</v>
      </c>
      <c r="C47" s="32" t="s">
        <v>96</v>
      </c>
      <c r="D47" s="33" t="s">
        <v>98</v>
      </c>
      <c r="E47" s="34">
        <v>695200</v>
      </c>
      <c r="F47" s="35">
        <v>695200</v>
      </c>
      <c r="G47" s="35">
        <v>497800</v>
      </c>
      <c r="H47" s="35">
        <v>0</v>
      </c>
      <c r="I47" s="35">
        <v>0</v>
      </c>
      <c r="J47" s="34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4">
        <f t="shared" si="2"/>
        <v>695200</v>
      </c>
    </row>
    <row r="48" spans="1:16" s="36" customFormat="1" ht="25.5" x14ac:dyDescent="0.2">
      <c r="A48" s="31" t="s">
        <v>99</v>
      </c>
      <c r="B48" s="31" t="s">
        <v>100</v>
      </c>
      <c r="C48" s="38"/>
      <c r="D48" s="33" t="s">
        <v>101</v>
      </c>
      <c r="E48" s="34">
        <v>1909000</v>
      </c>
      <c r="F48" s="35">
        <v>1909000</v>
      </c>
      <c r="G48" s="35">
        <v>1448000</v>
      </c>
      <c r="H48" s="35">
        <v>67300</v>
      </c>
      <c r="I48" s="35">
        <v>0</v>
      </c>
      <c r="J48" s="34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4">
        <f t="shared" si="2"/>
        <v>1909000</v>
      </c>
    </row>
    <row r="49" spans="1:16" ht="25.5" x14ac:dyDescent="0.2">
      <c r="A49" s="9" t="s">
        <v>102</v>
      </c>
      <c r="B49" s="9" t="s">
        <v>103</v>
      </c>
      <c r="C49" s="10" t="s">
        <v>96</v>
      </c>
      <c r="D49" s="11" t="s">
        <v>104</v>
      </c>
      <c r="E49" s="34">
        <v>1909000</v>
      </c>
      <c r="F49" s="35">
        <v>1909000</v>
      </c>
      <c r="G49" s="35">
        <v>1448000</v>
      </c>
      <c r="H49" s="35">
        <v>67300</v>
      </c>
      <c r="I49" s="35">
        <v>0</v>
      </c>
      <c r="J49" s="34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4">
        <f t="shared" si="2"/>
        <v>1909000</v>
      </c>
    </row>
    <row r="50" spans="1:16" s="37" customFormat="1" ht="30" x14ac:dyDescent="0.25">
      <c r="A50" s="18" t="s">
        <v>200</v>
      </c>
      <c r="B50" s="18">
        <v>3000</v>
      </c>
      <c r="C50" s="30" t="s">
        <v>200</v>
      </c>
      <c r="D50" s="20" t="s">
        <v>212</v>
      </c>
      <c r="E50" s="16">
        <f>F50+I50</f>
        <v>100000</v>
      </c>
      <c r="F50" s="17">
        <f>F51</f>
        <v>100000</v>
      </c>
      <c r="G50" s="17">
        <f t="shared" ref="G50:O50" si="12">G51</f>
        <v>0</v>
      </c>
      <c r="H50" s="17">
        <f t="shared" si="12"/>
        <v>0</v>
      </c>
      <c r="I50" s="17">
        <f t="shared" si="12"/>
        <v>0</v>
      </c>
      <c r="J50" s="17">
        <f>K50:K51+N50</f>
        <v>0</v>
      </c>
      <c r="K50" s="17">
        <f t="shared" si="12"/>
        <v>0</v>
      </c>
      <c r="L50" s="17">
        <f t="shared" si="12"/>
        <v>0</v>
      </c>
      <c r="M50" s="17">
        <f t="shared" si="12"/>
        <v>0</v>
      </c>
      <c r="N50" s="17">
        <f t="shared" si="12"/>
        <v>0</v>
      </c>
      <c r="O50" s="17">
        <f t="shared" si="12"/>
        <v>0</v>
      </c>
      <c r="P50" s="16">
        <f t="shared" si="2"/>
        <v>100000</v>
      </c>
    </row>
    <row r="51" spans="1:16" s="36" customFormat="1" ht="63.75" x14ac:dyDescent="0.2">
      <c r="A51" s="31" t="s">
        <v>105</v>
      </c>
      <c r="B51" s="31" t="s">
        <v>107</v>
      </c>
      <c r="C51" s="32" t="s">
        <v>106</v>
      </c>
      <c r="D51" s="33" t="s">
        <v>108</v>
      </c>
      <c r="E51" s="34">
        <v>100000</v>
      </c>
      <c r="F51" s="35">
        <v>100000</v>
      </c>
      <c r="G51" s="35">
        <v>0</v>
      </c>
      <c r="H51" s="35">
        <v>0</v>
      </c>
      <c r="I51" s="35">
        <v>0</v>
      </c>
      <c r="J51" s="34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4">
        <f t="shared" si="2"/>
        <v>100000</v>
      </c>
    </row>
    <row r="52" spans="1:16" s="37" customFormat="1" ht="15" x14ac:dyDescent="0.25">
      <c r="A52" s="18" t="s">
        <v>200</v>
      </c>
      <c r="B52" s="18">
        <v>5000</v>
      </c>
      <c r="C52" s="30" t="s">
        <v>200</v>
      </c>
      <c r="D52" s="20" t="s">
        <v>213</v>
      </c>
      <c r="E52" s="16">
        <f>F52:F53+I52</f>
        <v>1745000</v>
      </c>
      <c r="F52" s="17">
        <f>F53+F55</f>
        <v>1745000</v>
      </c>
      <c r="G52" s="17">
        <f t="shared" ref="G52:O52" si="13">G53+G55</f>
        <v>1188000</v>
      </c>
      <c r="H52" s="17">
        <f t="shared" si="13"/>
        <v>190000</v>
      </c>
      <c r="I52" s="17">
        <f t="shared" si="13"/>
        <v>0</v>
      </c>
      <c r="J52" s="17">
        <f>K52+N52</f>
        <v>0</v>
      </c>
      <c r="K52" s="17">
        <f t="shared" si="13"/>
        <v>0</v>
      </c>
      <c r="L52" s="17">
        <f t="shared" si="13"/>
        <v>0</v>
      </c>
      <c r="M52" s="17">
        <f t="shared" si="13"/>
        <v>0</v>
      </c>
      <c r="N52" s="17">
        <f t="shared" si="13"/>
        <v>0</v>
      </c>
      <c r="O52" s="17">
        <f t="shared" si="13"/>
        <v>0</v>
      </c>
      <c r="P52" s="16">
        <f t="shared" si="2"/>
        <v>1745000</v>
      </c>
    </row>
    <row r="53" spans="1:16" x14ac:dyDescent="0.2">
      <c r="A53" s="4" t="s">
        <v>109</v>
      </c>
      <c r="B53" s="4" t="s">
        <v>110</v>
      </c>
      <c r="C53" s="5"/>
      <c r="D53" s="6" t="s">
        <v>111</v>
      </c>
      <c r="E53" s="7">
        <v>60000</v>
      </c>
      <c r="F53" s="8">
        <v>60000</v>
      </c>
      <c r="G53" s="8">
        <v>0</v>
      </c>
      <c r="H53" s="8">
        <v>0</v>
      </c>
      <c r="I53" s="8">
        <v>0</v>
      </c>
      <c r="J53" s="7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7">
        <f t="shared" si="2"/>
        <v>60000</v>
      </c>
    </row>
    <row r="54" spans="1:16" ht="25.5" x14ac:dyDescent="0.2">
      <c r="A54" s="9" t="s">
        <v>112</v>
      </c>
      <c r="B54" s="9" t="s">
        <v>113</v>
      </c>
      <c r="C54" s="10" t="s">
        <v>29</v>
      </c>
      <c r="D54" s="11" t="s">
        <v>114</v>
      </c>
      <c r="E54" s="34">
        <v>60000</v>
      </c>
      <c r="F54" s="35">
        <v>60000</v>
      </c>
      <c r="G54" s="35">
        <v>0</v>
      </c>
      <c r="H54" s="35">
        <v>0</v>
      </c>
      <c r="I54" s="35">
        <v>0</v>
      </c>
      <c r="J54" s="34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4">
        <f t="shared" si="2"/>
        <v>60000</v>
      </c>
    </row>
    <row r="55" spans="1:16" ht="25.5" x14ac:dyDescent="0.2">
      <c r="A55" s="4" t="s">
        <v>115</v>
      </c>
      <c r="B55" s="4" t="s">
        <v>116</v>
      </c>
      <c r="C55" s="5"/>
      <c r="D55" s="6" t="s">
        <v>117</v>
      </c>
      <c r="E55" s="7">
        <v>1685000</v>
      </c>
      <c r="F55" s="8">
        <v>1685000</v>
      </c>
      <c r="G55" s="8">
        <v>1188000</v>
      </c>
      <c r="H55" s="8">
        <v>190000</v>
      </c>
      <c r="I55" s="8">
        <v>0</v>
      </c>
      <c r="J55" s="7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7">
        <f t="shared" ref="P55:P84" si="14">E55+J55</f>
        <v>1685000</v>
      </c>
    </row>
    <row r="56" spans="1:16" ht="38.25" x14ac:dyDescent="0.2">
      <c r="A56" s="9" t="s">
        <v>118</v>
      </c>
      <c r="B56" s="9" t="s">
        <v>119</v>
      </c>
      <c r="C56" s="10" t="s">
        <v>29</v>
      </c>
      <c r="D56" s="11" t="s">
        <v>120</v>
      </c>
      <c r="E56" s="34">
        <v>1685000</v>
      </c>
      <c r="F56" s="35">
        <v>1685000</v>
      </c>
      <c r="G56" s="35">
        <v>1188000</v>
      </c>
      <c r="H56" s="35">
        <v>190000</v>
      </c>
      <c r="I56" s="35">
        <v>0</v>
      </c>
      <c r="J56" s="34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4">
        <f t="shared" si="14"/>
        <v>1685000</v>
      </c>
    </row>
    <row r="57" spans="1:16" s="37" customFormat="1" ht="15" x14ac:dyDescent="0.25">
      <c r="A57" s="18" t="s">
        <v>200</v>
      </c>
      <c r="B57" s="18">
        <v>7300</v>
      </c>
      <c r="C57" s="30" t="s">
        <v>200</v>
      </c>
      <c r="D57" s="20" t="s">
        <v>206</v>
      </c>
      <c r="E57" s="16">
        <f>F57+I57</f>
        <v>0</v>
      </c>
      <c r="F57" s="17">
        <f>F58</f>
        <v>0</v>
      </c>
      <c r="G57" s="17">
        <f t="shared" ref="G57:O57" si="15">G58</f>
        <v>0</v>
      </c>
      <c r="H57" s="17">
        <f t="shared" si="15"/>
        <v>0</v>
      </c>
      <c r="I57" s="17">
        <f t="shared" si="15"/>
        <v>0</v>
      </c>
      <c r="J57" s="17">
        <f>K57+N57</f>
        <v>2032000</v>
      </c>
      <c r="K57" s="17">
        <f t="shared" si="15"/>
        <v>0</v>
      </c>
      <c r="L57" s="17">
        <f t="shared" si="15"/>
        <v>0</v>
      </c>
      <c r="M57" s="17">
        <f t="shared" si="15"/>
        <v>0</v>
      </c>
      <c r="N57" s="17">
        <f t="shared" si="15"/>
        <v>2032000</v>
      </c>
      <c r="O57" s="17">
        <f t="shared" si="15"/>
        <v>2032000</v>
      </c>
      <c r="P57" s="16">
        <f t="shared" si="14"/>
        <v>2032000</v>
      </c>
    </row>
    <row r="58" spans="1:16" x14ac:dyDescent="0.2">
      <c r="A58" s="4" t="s">
        <v>121</v>
      </c>
      <c r="B58" s="4" t="s">
        <v>48</v>
      </c>
      <c r="C58" s="5"/>
      <c r="D58" s="6" t="s">
        <v>49</v>
      </c>
      <c r="E58" s="7">
        <v>0</v>
      </c>
      <c r="F58" s="8">
        <v>0</v>
      </c>
      <c r="G58" s="8">
        <v>0</v>
      </c>
      <c r="H58" s="8">
        <v>0</v>
      </c>
      <c r="I58" s="8">
        <v>0</v>
      </c>
      <c r="J58" s="7">
        <v>2032000</v>
      </c>
      <c r="K58" s="8">
        <v>0</v>
      </c>
      <c r="L58" s="8">
        <v>0</v>
      </c>
      <c r="M58" s="8">
        <v>0</v>
      </c>
      <c r="N58" s="8">
        <v>2032000</v>
      </c>
      <c r="O58" s="8">
        <v>2032000</v>
      </c>
      <c r="P58" s="7">
        <f t="shared" si="14"/>
        <v>2032000</v>
      </c>
    </row>
    <row r="59" spans="1:16" ht="38.25" x14ac:dyDescent="0.2">
      <c r="A59" s="9" t="s">
        <v>122</v>
      </c>
      <c r="B59" s="9" t="s">
        <v>123</v>
      </c>
      <c r="C59" s="10" t="s">
        <v>51</v>
      </c>
      <c r="D59" s="11" t="s">
        <v>124</v>
      </c>
      <c r="E59" s="34">
        <v>0</v>
      </c>
      <c r="F59" s="35">
        <v>0</v>
      </c>
      <c r="G59" s="35">
        <v>0</v>
      </c>
      <c r="H59" s="35">
        <v>0</v>
      </c>
      <c r="I59" s="35">
        <v>0</v>
      </c>
      <c r="J59" s="34">
        <v>2032000</v>
      </c>
      <c r="K59" s="35">
        <v>0</v>
      </c>
      <c r="L59" s="35">
        <v>0</v>
      </c>
      <c r="M59" s="35">
        <v>0</v>
      </c>
      <c r="N59" s="35">
        <v>2032000</v>
      </c>
      <c r="O59" s="35">
        <v>2032000</v>
      </c>
      <c r="P59" s="34">
        <f t="shared" si="14"/>
        <v>2032000</v>
      </c>
    </row>
    <row r="60" spans="1:16" s="26" customFormat="1" ht="30" x14ac:dyDescent="0.25">
      <c r="A60" s="22" t="s">
        <v>125</v>
      </c>
      <c r="B60" s="23"/>
      <c r="C60" s="24"/>
      <c r="D60" s="25" t="s">
        <v>126</v>
      </c>
      <c r="E60" s="7">
        <f>E61+E63</f>
        <v>5432000</v>
      </c>
      <c r="F60" s="7">
        <f t="shared" ref="F60:P60" si="16">F61+F63</f>
        <v>5432000</v>
      </c>
      <c r="G60" s="7">
        <f t="shared" si="16"/>
        <v>3544100</v>
      </c>
      <c r="H60" s="7">
        <f t="shared" si="16"/>
        <v>117000</v>
      </c>
      <c r="I60" s="7">
        <f t="shared" si="16"/>
        <v>0</v>
      </c>
      <c r="J60" s="7">
        <f t="shared" si="16"/>
        <v>195700</v>
      </c>
      <c r="K60" s="7">
        <f t="shared" si="16"/>
        <v>146000</v>
      </c>
      <c r="L60" s="7">
        <f t="shared" si="16"/>
        <v>102000</v>
      </c>
      <c r="M60" s="7">
        <f t="shared" si="16"/>
        <v>0</v>
      </c>
      <c r="N60" s="7">
        <f t="shared" si="16"/>
        <v>49700</v>
      </c>
      <c r="O60" s="7">
        <f t="shared" si="16"/>
        <v>49700</v>
      </c>
      <c r="P60" s="7">
        <f t="shared" si="16"/>
        <v>5627700</v>
      </c>
    </row>
    <row r="61" spans="1:16" ht="15" x14ac:dyDescent="0.2">
      <c r="A61" s="18" t="s">
        <v>200</v>
      </c>
      <c r="B61" s="27" t="s">
        <v>201</v>
      </c>
      <c r="C61" s="19" t="s">
        <v>200</v>
      </c>
      <c r="D61" s="20" t="s">
        <v>199</v>
      </c>
      <c r="E61" s="7">
        <f>F61+I61</f>
        <v>519400</v>
      </c>
      <c r="F61" s="8">
        <f>F62</f>
        <v>519400</v>
      </c>
      <c r="G61" s="8">
        <f t="shared" ref="G61:O61" si="17">G62</f>
        <v>426000</v>
      </c>
      <c r="H61" s="8">
        <f t="shared" si="17"/>
        <v>17000</v>
      </c>
      <c r="I61" s="8">
        <f t="shared" si="17"/>
        <v>0</v>
      </c>
      <c r="J61" s="8">
        <f>K61+N61</f>
        <v>0</v>
      </c>
      <c r="K61" s="8">
        <f t="shared" si="17"/>
        <v>0</v>
      </c>
      <c r="L61" s="8">
        <f t="shared" si="17"/>
        <v>0</v>
      </c>
      <c r="M61" s="8">
        <f t="shared" si="17"/>
        <v>0</v>
      </c>
      <c r="N61" s="8">
        <f t="shared" si="17"/>
        <v>0</v>
      </c>
      <c r="O61" s="8">
        <f t="shared" si="17"/>
        <v>0</v>
      </c>
      <c r="P61" s="16">
        <f t="shared" si="14"/>
        <v>519400</v>
      </c>
    </row>
    <row r="62" spans="1:16" s="36" customFormat="1" ht="38.25" x14ac:dyDescent="0.2">
      <c r="A62" s="31" t="s">
        <v>127</v>
      </c>
      <c r="B62" s="31" t="s">
        <v>81</v>
      </c>
      <c r="C62" s="32" t="s">
        <v>17</v>
      </c>
      <c r="D62" s="33" t="s">
        <v>82</v>
      </c>
      <c r="E62" s="34">
        <v>519400</v>
      </c>
      <c r="F62" s="35">
        <v>519400</v>
      </c>
      <c r="G62" s="35">
        <v>426000</v>
      </c>
      <c r="H62" s="35">
        <v>17000</v>
      </c>
      <c r="I62" s="35">
        <v>0</v>
      </c>
      <c r="J62" s="34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4">
        <f t="shared" si="14"/>
        <v>519400</v>
      </c>
    </row>
    <row r="63" spans="1:16" s="37" customFormat="1" ht="30" x14ac:dyDescent="0.25">
      <c r="A63" s="18" t="s">
        <v>200</v>
      </c>
      <c r="B63" s="18">
        <v>3000</v>
      </c>
      <c r="C63" s="30" t="s">
        <v>200</v>
      </c>
      <c r="D63" s="20" t="s">
        <v>212</v>
      </c>
      <c r="E63" s="16">
        <f>F63+I63</f>
        <v>4912600</v>
      </c>
      <c r="F63" s="17">
        <f>F64+F65+F66+F67+F68+F69+F70+F71</f>
        <v>4912600</v>
      </c>
      <c r="G63" s="17">
        <f t="shared" ref="G63:O63" si="18">G64+G65+G66+G67+G68+G69+G70+G71</f>
        <v>3118100</v>
      </c>
      <c r="H63" s="17">
        <f t="shared" si="18"/>
        <v>100000</v>
      </c>
      <c r="I63" s="17">
        <f t="shared" si="18"/>
        <v>0</v>
      </c>
      <c r="J63" s="17">
        <f>K63+N63</f>
        <v>195700</v>
      </c>
      <c r="K63" s="17">
        <f t="shared" si="18"/>
        <v>146000</v>
      </c>
      <c r="L63" s="17">
        <f t="shared" si="18"/>
        <v>102000</v>
      </c>
      <c r="M63" s="17">
        <f t="shared" si="18"/>
        <v>0</v>
      </c>
      <c r="N63" s="17">
        <f t="shared" si="18"/>
        <v>49700</v>
      </c>
      <c r="O63" s="17">
        <f t="shared" si="18"/>
        <v>49700</v>
      </c>
      <c r="P63" s="16">
        <f t="shared" si="14"/>
        <v>5108300</v>
      </c>
    </row>
    <row r="64" spans="1:16" ht="38.25" x14ac:dyDescent="0.2">
      <c r="A64" s="9" t="s">
        <v>128</v>
      </c>
      <c r="B64" s="9" t="s">
        <v>130</v>
      </c>
      <c r="C64" s="10" t="s">
        <v>129</v>
      </c>
      <c r="D64" s="11" t="s">
        <v>131</v>
      </c>
      <c r="E64" s="34">
        <v>330000</v>
      </c>
      <c r="F64" s="35">
        <v>330000</v>
      </c>
      <c r="G64" s="35">
        <v>0</v>
      </c>
      <c r="H64" s="35">
        <v>0</v>
      </c>
      <c r="I64" s="35">
        <v>0</v>
      </c>
      <c r="J64" s="34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4">
        <f t="shared" si="14"/>
        <v>330000</v>
      </c>
    </row>
    <row r="65" spans="1:16" ht="38.25" x14ac:dyDescent="0.2">
      <c r="A65" s="9" t="s">
        <v>132</v>
      </c>
      <c r="B65" s="9" t="s">
        <v>133</v>
      </c>
      <c r="C65" s="10" t="s">
        <v>129</v>
      </c>
      <c r="D65" s="11" t="s">
        <v>134</v>
      </c>
      <c r="E65" s="34">
        <v>120000</v>
      </c>
      <c r="F65" s="35">
        <v>120000</v>
      </c>
      <c r="G65" s="35">
        <v>0</v>
      </c>
      <c r="H65" s="35">
        <v>0</v>
      </c>
      <c r="I65" s="35">
        <v>0</v>
      </c>
      <c r="J65" s="34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4">
        <f t="shared" si="14"/>
        <v>120000</v>
      </c>
    </row>
    <row r="66" spans="1:16" ht="51" x14ac:dyDescent="0.2">
      <c r="A66" s="9" t="s">
        <v>135</v>
      </c>
      <c r="B66" s="9" t="s">
        <v>136</v>
      </c>
      <c r="C66" s="10" t="s">
        <v>89</v>
      </c>
      <c r="D66" s="11" t="s">
        <v>137</v>
      </c>
      <c r="E66" s="34">
        <v>3059300</v>
      </c>
      <c r="F66" s="35">
        <v>3059300</v>
      </c>
      <c r="G66" s="35">
        <v>2412000</v>
      </c>
      <c r="H66" s="35">
        <v>46000</v>
      </c>
      <c r="I66" s="35">
        <v>0</v>
      </c>
      <c r="J66" s="34">
        <v>179200</v>
      </c>
      <c r="K66" s="35">
        <v>146000</v>
      </c>
      <c r="L66" s="35">
        <v>102000</v>
      </c>
      <c r="M66" s="35">
        <v>0</v>
      </c>
      <c r="N66" s="35">
        <v>33200</v>
      </c>
      <c r="O66" s="35">
        <v>33200</v>
      </c>
      <c r="P66" s="34">
        <f t="shared" si="14"/>
        <v>3238500</v>
      </c>
    </row>
    <row r="67" spans="1:16" ht="25.5" x14ac:dyDescent="0.2">
      <c r="A67" s="9" t="s">
        <v>138</v>
      </c>
      <c r="B67" s="9" t="s">
        <v>139</v>
      </c>
      <c r="C67" s="10" t="s">
        <v>106</v>
      </c>
      <c r="D67" s="11" t="s">
        <v>140</v>
      </c>
      <c r="E67" s="34">
        <v>617400</v>
      </c>
      <c r="F67" s="35">
        <v>617400</v>
      </c>
      <c r="G67" s="35">
        <v>443000</v>
      </c>
      <c r="H67" s="35">
        <v>38000</v>
      </c>
      <c r="I67" s="35">
        <v>0</v>
      </c>
      <c r="J67" s="34">
        <v>16500</v>
      </c>
      <c r="K67" s="35">
        <v>0</v>
      </c>
      <c r="L67" s="35">
        <v>0</v>
      </c>
      <c r="M67" s="35">
        <v>0</v>
      </c>
      <c r="N67" s="35">
        <v>16500</v>
      </c>
      <c r="O67" s="35">
        <v>16500</v>
      </c>
      <c r="P67" s="34">
        <f t="shared" si="14"/>
        <v>633900</v>
      </c>
    </row>
    <row r="68" spans="1:16" s="36" customFormat="1" ht="63.75" x14ac:dyDescent="0.2">
      <c r="A68" s="31" t="s">
        <v>141</v>
      </c>
      <c r="B68" s="31" t="s">
        <v>143</v>
      </c>
      <c r="C68" s="32" t="s">
        <v>142</v>
      </c>
      <c r="D68" s="33" t="s">
        <v>144</v>
      </c>
      <c r="E68" s="34">
        <v>19000</v>
      </c>
      <c r="F68" s="35">
        <v>19000</v>
      </c>
      <c r="G68" s="35">
        <v>0</v>
      </c>
      <c r="H68" s="35">
        <v>0</v>
      </c>
      <c r="I68" s="35">
        <v>0</v>
      </c>
      <c r="J68" s="34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4">
        <f t="shared" si="14"/>
        <v>19000</v>
      </c>
    </row>
    <row r="69" spans="1:16" ht="38.25" x14ac:dyDescent="0.2">
      <c r="A69" s="9" t="s">
        <v>145</v>
      </c>
      <c r="B69" s="9" t="s">
        <v>147</v>
      </c>
      <c r="C69" s="10" t="s">
        <v>146</v>
      </c>
      <c r="D69" s="11" t="s">
        <v>148</v>
      </c>
      <c r="E69" s="34">
        <v>50000</v>
      </c>
      <c r="F69" s="35">
        <v>50000</v>
      </c>
      <c r="G69" s="35">
        <v>0</v>
      </c>
      <c r="H69" s="35">
        <v>0</v>
      </c>
      <c r="I69" s="35">
        <v>0</v>
      </c>
      <c r="J69" s="34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4">
        <f t="shared" si="14"/>
        <v>50000</v>
      </c>
    </row>
    <row r="70" spans="1:16" ht="38.25" x14ac:dyDescent="0.2">
      <c r="A70" s="9" t="s">
        <v>149</v>
      </c>
      <c r="B70" s="9" t="s">
        <v>150</v>
      </c>
      <c r="C70" s="10" t="s">
        <v>93</v>
      </c>
      <c r="D70" s="11" t="s">
        <v>151</v>
      </c>
      <c r="E70" s="34">
        <v>356900</v>
      </c>
      <c r="F70" s="35">
        <v>356900</v>
      </c>
      <c r="G70" s="35">
        <v>263100</v>
      </c>
      <c r="H70" s="35">
        <v>16000</v>
      </c>
      <c r="I70" s="35">
        <v>0</v>
      </c>
      <c r="J70" s="34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4">
        <f t="shared" si="14"/>
        <v>356900</v>
      </c>
    </row>
    <row r="71" spans="1:16" ht="25.5" x14ac:dyDescent="0.2">
      <c r="A71" s="9" t="s">
        <v>152</v>
      </c>
      <c r="B71" s="9" t="s">
        <v>153</v>
      </c>
      <c r="C71" s="10" t="s">
        <v>93</v>
      </c>
      <c r="D71" s="11" t="s">
        <v>154</v>
      </c>
      <c r="E71" s="34">
        <v>360000</v>
      </c>
      <c r="F71" s="35">
        <v>360000</v>
      </c>
      <c r="G71" s="35">
        <v>0</v>
      </c>
      <c r="H71" s="35">
        <v>0</v>
      </c>
      <c r="I71" s="35">
        <v>0</v>
      </c>
      <c r="J71" s="34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4">
        <f t="shared" si="14"/>
        <v>360000</v>
      </c>
    </row>
    <row r="72" spans="1:16" s="26" customFormat="1" ht="30" x14ac:dyDescent="0.25">
      <c r="A72" s="22">
        <v>1000000</v>
      </c>
      <c r="B72" s="23"/>
      <c r="C72" s="24"/>
      <c r="D72" s="25" t="s">
        <v>155</v>
      </c>
      <c r="E72" s="7">
        <f>E74+E75</f>
        <v>8318700</v>
      </c>
      <c r="F72" s="7">
        <f t="shared" ref="F72:P72" si="19">F74+F75</f>
        <v>8318700</v>
      </c>
      <c r="G72" s="7">
        <f t="shared" si="19"/>
        <v>6068200</v>
      </c>
      <c r="H72" s="7">
        <f t="shared" si="19"/>
        <v>648600</v>
      </c>
      <c r="I72" s="7">
        <f t="shared" si="19"/>
        <v>0</v>
      </c>
      <c r="J72" s="7">
        <f t="shared" si="19"/>
        <v>282270</v>
      </c>
      <c r="K72" s="7">
        <f t="shared" si="19"/>
        <v>194270</v>
      </c>
      <c r="L72" s="7">
        <f t="shared" si="19"/>
        <v>57000</v>
      </c>
      <c r="M72" s="7">
        <f t="shared" si="19"/>
        <v>20000</v>
      </c>
      <c r="N72" s="7">
        <f t="shared" si="19"/>
        <v>88000</v>
      </c>
      <c r="O72" s="7">
        <f t="shared" si="19"/>
        <v>88000</v>
      </c>
      <c r="P72" s="7">
        <f t="shared" si="19"/>
        <v>8600970</v>
      </c>
    </row>
    <row r="73" spans="1:16" s="12" customFormat="1" ht="15" x14ac:dyDescent="0.2">
      <c r="A73" s="18" t="s">
        <v>200</v>
      </c>
      <c r="B73" s="27" t="s">
        <v>201</v>
      </c>
      <c r="C73" s="19" t="s">
        <v>200</v>
      </c>
      <c r="D73" s="20" t="s">
        <v>199</v>
      </c>
      <c r="E73" s="16">
        <f>F73+I73</f>
        <v>504600</v>
      </c>
      <c r="F73" s="17">
        <f>F74</f>
        <v>504600</v>
      </c>
      <c r="G73" s="17">
        <f t="shared" ref="G73:O73" si="20">G74</f>
        <v>393000</v>
      </c>
      <c r="H73" s="17">
        <f t="shared" si="20"/>
        <v>8600</v>
      </c>
      <c r="I73" s="17">
        <f t="shared" si="20"/>
        <v>0</v>
      </c>
      <c r="J73" s="17">
        <f>K73+N73</f>
        <v>0</v>
      </c>
      <c r="K73" s="17">
        <f t="shared" si="20"/>
        <v>0</v>
      </c>
      <c r="L73" s="17">
        <f t="shared" si="20"/>
        <v>0</v>
      </c>
      <c r="M73" s="17">
        <f t="shared" si="20"/>
        <v>0</v>
      </c>
      <c r="N73" s="17">
        <f t="shared" si="20"/>
        <v>0</v>
      </c>
      <c r="O73" s="17">
        <f t="shared" si="20"/>
        <v>0</v>
      </c>
      <c r="P73" s="16">
        <f t="shared" si="14"/>
        <v>504600</v>
      </c>
    </row>
    <row r="74" spans="1:16" s="36" customFormat="1" ht="38.25" x14ac:dyDescent="0.2">
      <c r="A74" s="31" t="s">
        <v>156</v>
      </c>
      <c r="B74" s="31" t="s">
        <v>81</v>
      </c>
      <c r="C74" s="32" t="s">
        <v>17</v>
      </c>
      <c r="D74" s="33" t="s">
        <v>82</v>
      </c>
      <c r="E74" s="34">
        <v>504600</v>
      </c>
      <c r="F74" s="35">
        <v>504600</v>
      </c>
      <c r="G74" s="35">
        <v>393000</v>
      </c>
      <c r="H74" s="35">
        <v>8600</v>
      </c>
      <c r="I74" s="35">
        <v>0</v>
      </c>
      <c r="J74" s="34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4">
        <f t="shared" si="14"/>
        <v>504600</v>
      </c>
    </row>
    <row r="75" spans="1:16" s="37" customFormat="1" ht="15" x14ac:dyDescent="0.25">
      <c r="A75" s="18" t="s">
        <v>200</v>
      </c>
      <c r="B75" s="18">
        <v>4000</v>
      </c>
      <c r="C75" s="30" t="s">
        <v>200</v>
      </c>
      <c r="D75" s="20" t="s">
        <v>214</v>
      </c>
      <c r="E75" s="16">
        <f>F75+I75</f>
        <v>7814100</v>
      </c>
      <c r="F75" s="17">
        <f>F76+F77+F78+F79+F80</f>
        <v>7814100</v>
      </c>
      <c r="G75" s="17">
        <f t="shared" ref="G75:O75" si="21">G76+G77+G78+G79+G80</f>
        <v>5675200</v>
      </c>
      <c r="H75" s="17">
        <f t="shared" si="21"/>
        <v>640000</v>
      </c>
      <c r="I75" s="17">
        <f t="shared" si="21"/>
        <v>0</v>
      </c>
      <c r="J75" s="17">
        <f>K75+N75</f>
        <v>282270</v>
      </c>
      <c r="K75" s="17">
        <f t="shared" si="21"/>
        <v>194270</v>
      </c>
      <c r="L75" s="17">
        <f t="shared" si="21"/>
        <v>57000</v>
      </c>
      <c r="M75" s="17">
        <f t="shared" si="21"/>
        <v>20000</v>
      </c>
      <c r="N75" s="17">
        <f t="shared" si="21"/>
        <v>88000</v>
      </c>
      <c r="O75" s="17">
        <f t="shared" si="21"/>
        <v>88000</v>
      </c>
      <c r="P75" s="16">
        <f t="shared" si="14"/>
        <v>8096370</v>
      </c>
    </row>
    <row r="76" spans="1:16" s="36" customFormat="1" ht="51" x14ac:dyDescent="0.2">
      <c r="A76" s="31" t="s">
        <v>157</v>
      </c>
      <c r="B76" s="31" t="s">
        <v>158</v>
      </c>
      <c r="C76" s="32" t="s">
        <v>92</v>
      </c>
      <c r="D76" s="33" t="s">
        <v>159</v>
      </c>
      <c r="E76" s="34">
        <v>3194100</v>
      </c>
      <c r="F76" s="35">
        <v>3194100</v>
      </c>
      <c r="G76" s="35">
        <v>2449000</v>
      </c>
      <c r="H76" s="35">
        <v>195000</v>
      </c>
      <c r="I76" s="35">
        <v>0</v>
      </c>
      <c r="J76" s="34">
        <v>140000</v>
      </c>
      <c r="K76" s="35">
        <v>140000</v>
      </c>
      <c r="L76" s="35">
        <v>57000</v>
      </c>
      <c r="M76" s="35">
        <v>20000</v>
      </c>
      <c r="N76" s="35">
        <v>0</v>
      </c>
      <c r="O76" s="35">
        <v>0</v>
      </c>
      <c r="P76" s="34">
        <f t="shared" si="14"/>
        <v>3334100</v>
      </c>
    </row>
    <row r="77" spans="1:16" s="36" customFormat="1" x14ac:dyDescent="0.2">
      <c r="A77" s="31" t="s">
        <v>160</v>
      </c>
      <c r="B77" s="31" t="s">
        <v>162</v>
      </c>
      <c r="C77" s="32" t="s">
        <v>161</v>
      </c>
      <c r="D77" s="33" t="s">
        <v>163</v>
      </c>
      <c r="E77" s="34">
        <v>1345000</v>
      </c>
      <c r="F77" s="35">
        <v>1345000</v>
      </c>
      <c r="G77" s="35">
        <v>911000</v>
      </c>
      <c r="H77" s="35">
        <v>165000</v>
      </c>
      <c r="I77" s="35">
        <v>0</v>
      </c>
      <c r="J77" s="34">
        <v>91400</v>
      </c>
      <c r="K77" s="35">
        <v>3400</v>
      </c>
      <c r="L77" s="35">
        <v>0</v>
      </c>
      <c r="M77" s="35">
        <v>0</v>
      </c>
      <c r="N77" s="35">
        <v>88000</v>
      </c>
      <c r="O77" s="35">
        <v>88000</v>
      </c>
      <c r="P77" s="34">
        <f t="shared" si="14"/>
        <v>1436400</v>
      </c>
    </row>
    <row r="78" spans="1:16" s="36" customFormat="1" x14ac:dyDescent="0.2">
      <c r="A78" s="31" t="s">
        <v>164</v>
      </c>
      <c r="B78" s="31" t="s">
        <v>165</v>
      </c>
      <c r="C78" s="32" t="s">
        <v>161</v>
      </c>
      <c r="D78" s="33" t="s">
        <v>166</v>
      </c>
      <c r="E78" s="34">
        <v>89000</v>
      </c>
      <c r="F78" s="35">
        <v>89000</v>
      </c>
      <c r="G78" s="35">
        <v>74800</v>
      </c>
      <c r="H78" s="35">
        <v>0</v>
      </c>
      <c r="I78" s="35">
        <v>0</v>
      </c>
      <c r="J78" s="34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4">
        <f t="shared" si="14"/>
        <v>89000</v>
      </c>
    </row>
    <row r="79" spans="1:16" s="36" customFormat="1" ht="38.25" x14ac:dyDescent="0.2">
      <c r="A79" s="31" t="s">
        <v>167</v>
      </c>
      <c r="B79" s="31" t="s">
        <v>169</v>
      </c>
      <c r="C79" s="32" t="s">
        <v>168</v>
      </c>
      <c r="D79" s="33" t="s">
        <v>170</v>
      </c>
      <c r="E79" s="34">
        <v>2880600</v>
      </c>
      <c r="F79" s="35">
        <v>2880600</v>
      </c>
      <c r="G79" s="35">
        <v>2059000</v>
      </c>
      <c r="H79" s="35">
        <v>280000</v>
      </c>
      <c r="I79" s="35">
        <v>0</v>
      </c>
      <c r="J79" s="34">
        <v>50870</v>
      </c>
      <c r="K79" s="35">
        <v>50870</v>
      </c>
      <c r="L79" s="35">
        <v>0</v>
      </c>
      <c r="M79" s="35">
        <v>0</v>
      </c>
      <c r="N79" s="35">
        <v>0</v>
      </c>
      <c r="O79" s="35">
        <v>0</v>
      </c>
      <c r="P79" s="34">
        <f t="shared" si="14"/>
        <v>2931470</v>
      </c>
    </row>
    <row r="80" spans="1:16" s="36" customFormat="1" ht="25.5" x14ac:dyDescent="0.2">
      <c r="A80" s="31" t="s">
        <v>171</v>
      </c>
      <c r="B80" s="31" t="s">
        <v>172</v>
      </c>
      <c r="C80" s="38"/>
      <c r="D80" s="33" t="s">
        <v>173</v>
      </c>
      <c r="E80" s="34">
        <v>305400</v>
      </c>
      <c r="F80" s="35">
        <v>305400</v>
      </c>
      <c r="G80" s="35">
        <v>181400</v>
      </c>
      <c r="H80" s="35">
        <v>0</v>
      </c>
      <c r="I80" s="35">
        <v>0</v>
      </c>
      <c r="J80" s="34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4">
        <f t="shared" si="14"/>
        <v>305400</v>
      </c>
    </row>
    <row r="81" spans="1:16" ht="25.5" x14ac:dyDescent="0.2">
      <c r="A81" s="9" t="s">
        <v>174</v>
      </c>
      <c r="B81" s="9" t="s">
        <v>176</v>
      </c>
      <c r="C81" s="10" t="s">
        <v>175</v>
      </c>
      <c r="D81" s="11" t="s">
        <v>177</v>
      </c>
      <c r="E81" s="34">
        <v>245400</v>
      </c>
      <c r="F81" s="35">
        <v>245400</v>
      </c>
      <c r="G81" s="35">
        <v>181400</v>
      </c>
      <c r="H81" s="35">
        <v>0</v>
      </c>
      <c r="I81" s="35">
        <v>0</v>
      </c>
      <c r="J81" s="34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4">
        <f t="shared" si="14"/>
        <v>245400</v>
      </c>
    </row>
    <row r="82" spans="1:16" x14ac:dyDescent="0.2">
      <c r="A82" s="9" t="s">
        <v>178</v>
      </c>
      <c r="B82" s="9" t="s">
        <v>179</v>
      </c>
      <c r="C82" s="10" t="s">
        <v>175</v>
      </c>
      <c r="D82" s="11" t="s">
        <v>180</v>
      </c>
      <c r="E82" s="34">
        <v>60000</v>
      </c>
      <c r="F82" s="35">
        <v>60000</v>
      </c>
      <c r="G82" s="35">
        <v>0</v>
      </c>
      <c r="H82" s="35">
        <v>0</v>
      </c>
      <c r="I82" s="35">
        <v>0</v>
      </c>
      <c r="J82" s="34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4">
        <f t="shared" si="14"/>
        <v>60000</v>
      </c>
    </row>
    <row r="83" spans="1:16" s="26" customFormat="1" ht="30" x14ac:dyDescent="0.25">
      <c r="A83" s="22" t="s">
        <v>181</v>
      </c>
      <c r="B83" s="23"/>
      <c r="C83" s="24"/>
      <c r="D83" s="25" t="s">
        <v>182</v>
      </c>
      <c r="E83" s="7">
        <f>E84+E86</f>
        <v>18517042</v>
      </c>
      <c r="F83" s="7">
        <f t="shared" ref="F83:P83" si="22">F84+F86</f>
        <v>17399042</v>
      </c>
      <c r="G83" s="7">
        <f t="shared" si="22"/>
        <v>557900</v>
      </c>
      <c r="H83" s="7">
        <f t="shared" si="22"/>
        <v>23100</v>
      </c>
      <c r="I83" s="7">
        <f t="shared" si="22"/>
        <v>900000</v>
      </c>
      <c r="J83" s="7">
        <f t="shared" si="22"/>
        <v>0</v>
      </c>
      <c r="K83" s="7">
        <f t="shared" si="22"/>
        <v>0</v>
      </c>
      <c r="L83" s="7">
        <f t="shared" si="22"/>
        <v>0</v>
      </c>
      <c r="M83" s="7">
        <f t="shared" si="22"/>
        <v>0</v>
      </c>
      <c r="N83" s="7">
        <f t="shared" si="22"/>
        <v>0</v>
      </c>
      <c r="O83" s="7">
        <f t="shared" si="22"/>
        <v>0</v>
      </c>
      <c r="P83" s="7">
        <f t="shared" si="22"/>
        <v>18517042</v>
      </c>
    </row>
    <row r="84" spans="1:16" s="12" customFormat="1" ht="15" x14ac:dyDescent="0.2">
      <c r="A84" s="18" t="s">
        <v>200</v>
      </c>
      <c r="B84" s="27" t="s">
        <v>201</v>
      </c>
      <c r="C84" s="19" t="s">
        <v>200</v>
      </c>
      <c r="D84" s="20" t="s">
        <v>199</v>
      </c>
      <c r="E84" s="16">
        <f>F84+I84</f>
        <v>728700</v>
      </c>
      <c r="F84" s="17">
        <f>F85</f>
        <v>728700</v>
      </c>
      <c r="G84" s="17">
        <f t="shared" ref="G84:O84" si="23">G85</f>
        <v>557900</v>
      </c>
      <c r="H84" s="17">
        <f t="shared" si="23"/>
        <v>23100</v>
      </c>
      <c r="I84" s="17">
        <f t="shared" si="23"/>
        <v>0</v>
      </c>
      <c r="J84" s="17">
        <f>K84+N84</f>
        <v>0</v>
      </c>
      <c r="K84" s="17">
        <f t="shared" si="23"/>
        <v>0</v>
      </c>
      <c r="L84" s="17">
        <f t="shared" si="23"/>
        <v>0</v>
      </c>
      <c r="M84" s="17">
        <f t="shared" si="23"/>
        <v>0</v>
      </c>
      <c r="N84" s="17">
        <f t="shared" si="23"/>
        <v>0</v>
      </c>
      <c r="O84" s="17">
        <f t="shared" si="23"/>
        <v>0</v>
      </c>
      <c r="P84" s="16">
        <f t="shared" si="14"/>
        <v>728700</v>
      </c>
    </row>
    <row r="85" spans="1:16" s="36" customFormat="1" ht="38.25" x14ac:dyDescent="0.2">
      <c r="A85" s="31" t="s">
        <v>183</v>
      </c>
      <c r="B85" s="31" t="s">
        <v>81</v>
      </c>
      <c r="C85" s="32" t="s">
        <v>17</v>
      </c>
      <c r="D85" s="33" t="s">
        <v>82</v>
      </c>
      <c r="E85" s="34">
        <v>728700</v>
      </c>
      <c r="F85" s="35">
        <v>728700</v>
      </c>
      <c r="G85" s="35">
        <v>557900</v>
      </c>
      <c r="H85" s="35">
        <v>23100</v>
      </c>
      <c r="I85" s="35">
        <v>0</v>
      </c>
      <c r="J85" s="34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4">
        <f t="shared" ref="P85:P91" si="24">E85+J85</f>
        <v>728700</v>
      </c>
    </row>
    <row r="86" spans="1:16" s="37" customFormat="1" ht="15" x14ac:dyDescent="0.25">
      <c r="A86" s="18"/>
      <c r="B86" s="18"/>
      <c r="C86" s="30"/>
      <c r="D86" s="20" t="s">
        <v>215</v>
      </c>
      <c r="E86" s="16">
        <f>E87+E88+E89+E90</f>
        <v>17788342</v>
      </c>
      <c r="F86" s="16">
        <f t="shared" ref="F86:P86" si="25">F87+F88+F89+F90</f>
        <v>16670342</v>
      </c>
      <c r="G86" s="16">
        <f t="shared" si="25"/>
        <v>0</v>
      </c>
      <c r="H86" s="16">
        <f t="shared" si="25"/>
        <v>0</v>
      </c>
      <c r="I86" s="16">
        <f t="shared" si="25"/>
        <v>900000</v>
      </c>
      <c r="J86" s="16">
        <f t="shared" si="25"/>
        <v>0</v>
      </c>
      <c r="K86" s="16">
        <f t="shared" si="25"/>
        <v>0</v>
      </c>
      <c r="L86" s="16">
        <f t="shared" si="25"/>
        <v>0</v>
      </c>
      <c r="M86" s="16">
        <f t="shared" si="25"/>
        <v>0</v>
      </c>
      <c r="N86" s="16">
        <f t="shared" si="25"/>
        <v>0</v>
      </c>
      <c r="O86" s="16">
        <f t="shared" si="25"/>
        <v>0</v>
      </c>
      <c r="P86" s="16">
        <f t="shared" si="25"/>
        <v>17788342</v>
      </c>
    </row>
    <row r="87" spans="1:16" s="36" customFormat="1" x14ac:dyDescent="0.2">
      <c r="A87" s="31" t="s">
        <v>184</v>
      </c>
      <c r="B87" s="31" t="s">
        <v>185</v>
      </c>
      <c r="C87" s="32" t="s">
        <v>21</v>
      </c>
      <c r="D87" s="33" t="s">
        <v>186</v>
      </c>
      <c r="E87" s="34">
        <v>218000</v>
      </c>
      <c r="F87" s="35">
        <v>0</v>
      </c>
      <c r="G87" s="35">
        <v>0</v>
      </c>
      <c r="H87" s="35">
        <v>0</v>
      </c>
      <c r="I87" s="35">
        <v>0</v>
      </c>
      <c r="J87" s="34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4">
        <f t="shared" si="24"/>
        <v>218000</v>
      </c>
    </row>
    <row r="88" spans="1:16" s="36" customFormat="1" ht="38.25" x14ac:dyDescent="0.2">
      <c r="A88" s="31" t="s">
        <v>187</v>
      </c>
      <c r="B88" s="31" t="s">
        <v>188</v>
      </c>
      <c r="C88" s="32" t="s">
        <v>22</v>
      </c>
      <c r="D88" s="33" t="s">
        <v>189</v>
      </c>
      <c r="E88" s="34">
        <v>15249500</v>
      </c>
      <c r="F88" s="35">
        <v>15249500</v>
      </c>
      <c r="G88" s="35">
        <v>0</v>
      </c>
      <c r="H88" s="35">
        <v>0</v>
      </c>
      <c r="I88" s="35">
        <v>0</v>
      </c>
      <c r="J88" s="34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4">
        <f t="shared" si="24"/>
        <v>15249500</v>
      </c>
    </row>
    <row r="89" spans="1:16" s="36" customFormat="1" x14ac:dyDescent="0.2">
      <c r="A89" s="31" t="s">
        <v>190</v>
      </c>
      <c r="B89" s="31" t="s">
        <v>191</v>
      </c>
      <c r="C89" s="32" t="s">
        <v>22</v>
      </c>
      <c r="D89" s="33" t="s">
        <v>192</v>
      </c>
      <c r="E89" s="34">
        <v>2205842</v>
      </c>
      <c r="F89" s="35">
        <v>1305842</v>
      </c>
      <c r="G89" s="35">
        <v>0</v>
      </c>
      <c r="H89" s="35">
        <v>0</v>
      </c>
      <c r="I89" s="35">
        <v>900000</v>
      </c>
      <c r="J89" s="34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4">
        <f t="shared" si="24"/>
        <v>2205842</v>
      </c>
    </row>
    <row r="90" spans="1:16" s="36" customFormat="1" ht="38.25" x14ac:dyDescent="0.2">
      <c r="A90" s="31" t="s">
        <v>193</v>
      </c>
      <c r="B90" s="31" t="s">
        <v>194</v>
      </c>
      <c r="C90" s="32" t="s">
        <v>22</v>
      </c>
      <c r="D90" s="33" t="s">
        <v>195</v>
      </c>
      <c r="E90" s="34">
        <v>115000</v>
      </c>
      <c r="F90" s="35">
        <v>115000</v>
      </c>
      <c r="G90" s="35">
        <v>0</v>
      </c>
      <c r="H90" s="35">
        <v>0</v>
      </c>
      <c r="I90" s="35"/>
      <c r="J90" s="34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4">
        <f t="shared" si="24"/>
        <v>115000</v>
      </c>
    </row>
    <row r="91" spans="1:16" s="26" customFormat="1" ht="15" x14ac:dyDescent="0.25">
      <c r="A91" s="40"/>
      <c r="B91" s="41" t="s">
        <v>196</v>
      </c>
      <c r="C91" s="42"/>
      <c r="D91" s="43" t="s">
        <v>6</v>
      </c>
      <c r="E91" s="7">
        <v>110680256</v>
      </c>
      <c r="F91" s="7">
        <v>106562256</v>
      </c>
      <c r="G91" s="7">
        <v>62709305</v>
      </c>
      <c r="H91" s="7">
        <v>5892600</v>
      </c>
      <c r="I91" s="7">
        <v>3900000</v>
      </c>
      <c r="J91" s="7">
        <v>8816815</v>
      </c>
      <c r="K91" s="7">
        <v>1460315</v>
      </c>
      <c r="L91" s="7">
        <v>159000</v>
      </c>
      <c r="M91" s="7">
        <v>20000</v>
      </c>
      <c r="N91" s="7">
        <v>7356500</v>
      </c>
      <c r="O91" s="7">
        <v>7356500</v>
      </c>
      <c r="P91" s="7">
        <f t="shared" si="24"/>
        <v>119497071</v>
      </c>
    </row>
    <row r="92" spans="1:16" x14ac:dyDescent="0.2"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22.5" customHeight="1" x14ac:dyDescent="0.2"/>
    <row r="94" spans="1:16" s="54" customFormat="1" ht="15.75" x14ac:dyDescent="0.25">
      <c r="A94" s="53" t="s">
        <v>216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</row>
  </sheetData>
  <mergeCells count="26">
    <mergeCell ref="A94:K94"/>
    <mergeCell ref="M1:P1"/>
    <mergeCell ref="N2:P2"/>
    <mergeCell ref="M3:P3"/>
    <mergeCell ref="N8:N10"/>
    <mergeCell ref="J8:J10"/>
    <mergeCell ref="K8:K10"/>
    <mergeCell ref="L8:M8"/>
    <mergeCell ref="L9:L10"/>
    <mergeCell ref="M9:M10"/>
    <mergeCell ref="A4:P4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  <mergeCell ref="J7:O7"/>
  </mergeCells>
  <pageMargins left="0.19685039370078741" right="0.19685039370078741" top="1.1811023622047245" bottom="0.59055118110236227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2018-02-12T09:27:59Z</cp:lastPrinted>
  <dcterms:created xsi:type="dcterms:W3CDTF">2018-02-11T09:55:24Z</dcterms:created>
  <dcterms:modified xsi:type="dcterms:W3CDTF">2018-02-12T09:29:06Z</dcterms:modified>
</cp:coreProperties>
</file>