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85" yWindow="45" windowWidth="5970" windowHeight="6540" activeTab="0"/>
  </bookViews>
  <sheets>
    <sheet name="1кв2017" sheetId="1" r:id="rId1"/>
  </sheets>
  <definedNames>
    <definedName name="_xlnm.Print_Titles" localSheetId="0">'1кв2017'!$9:$10</definedName>
  </definedNames>
  <calcPr fullCalcOnLoad="1"/>
</workbook>
</file>

<file path=xl/sharedStrings.xml><?xml version="1.0" encoding="utf-8"?>
<sst xmlns="http://schemas.openxmlformats.org/spreadsheetml/2006/main" count="648" uniqueCount="451">
  <si>
    <t>Програми Асоціацій молодих Українських політологів і політиків</t>
  </si>
  <si>
    <t>091110</t>
  </si>
  <si>
    <t>Програми Українського молодіжного аерокосмічного об"єднання "Сузір"я"</t>
  </si>
  <si>
    <t>091200</t>
  </si>
  <si>
    <t>Інші заклади та заходи в галузі соціальної політики</t>
  </si>
  <si>
    <t>091201</t>
  </si>
  <si>
    <t xml:space="preserve"> Національна оборона</t>
  </si>
  <si>
    <t>050100</t>
  </si>
  <si>
    <t>Утримання збройних Сил України</t>
  </si>
  <si>
    <t>050200</t>
  </si>
  <si>
    <t xml:space="preserve"> Закупівля озброєння та військової техніки</t>
  </si>
  <si>
    <t>050300</t>
  </si>
  <si>
    <t>Капітальне будівництво</t>
  </si>
  <si>
    <t>050301</t>
  </si>
  <si>
    <t>Капітальне будівництво і придбання обладнання в системі Міністерства оборони України</t>
  </si>
  <si>
    <t>050302</t>
  </si>
  <si>
    <t>Будівництво житла для військовослужбовців</t>
  </si>
  <si>
    <t>050400</t>
  </si>
  <si>
    <t xml:space="preserve"> Науково-дослідні і дослідно-конструкторські роботи</t>
  </si>
  <si>
    <t>050500</t>
  </si>
  <si>
    <t>Інші видатки в галузі оборони</t>
  </si>
  <si>
    <t>050501</t>
  </si>
  <si>
    <t>Участь у міжнародних миротворчих операціях</t>
  </si>
  <si>
    <t>050502</t>
  </si>
  <si>
    <t>Інші культурно-освітні заклади та заходи</t>
  </si>
  <si>
    <t>Витрати на фінансування  регіонального  Державного фонду сприяння молодіжному житловому будівництву для надання пільгового довгострокового кредиту громадянам на будівництву (реконструкцію) та придбання житла</t>
  </si>
  <si>
    <t>Спеціальний фонд</t>
  </si>
  <si>
    <t>091109</t>
  </si>
  <si>
    <t>Музеї і виставки</t>
  </si>
  <si>
    <t>Палаци і будинки культури, клуби та інші заклади клубного типу</t>
  </si>
  <si>
    <t>Школи естетичного виховання дітей</t>
  </si>
  <si>
    <t>Фінансування за рахунок зміни залишків коштів бюджету (на початок періоду)</t>
  </si>
  <si>
    <t>Кошти, що передаються із загального фонду бюджету до бюджету розвитку (спеціального фонду)</t>
  </si>
  <si>
    <t>Разом по спеціальному фонду</t>
  </si>
  <si>
    <t>Повернення коштів,  наданих для кредитування індивідуальних сільських забудовників</t>
  </si>
  <si>
    <t>Фінансування загального фонду бюджету</t>
  </si>
  <si>
    <t>Фінансування спеціального фонду бюджету</t>
  </si>
  <si>
    <t>Бюджет з урахуванням змін (грн.)</t>
  </si>
  <si>
    <t>Органи місцевого самоврядування (бюджет розвитку)</t>
  </si>
  <si>
    <t>Надання державного пільгового кредиту індивідуальним сільським забудовникам</t>
  </si>
  <si>
    <t>Заходи, пов'язані з поверненням кримськотатарського народу та осіб інших національностей, які були незаконно депортовані з України</t>
  </si>
  <si>
    <t>091202</t>
  </si>
  <si>
    <t>Видатки на утримання додаткової мережі соціально-культурних закладів та виплату компенсацій, пов'язаних з поверненням депортованих німців до інших регіонів України</t>
  </si>
  <si>
    <t>091203</t>
  </si>
  <si>
    <t>Навчання та трудове влаштування інвалідів</t>
  </si>
  <si>
    <t>Програми стабілізації економіки</t>
  </si>
  <si>
    <t>Видатки на запобігання  та ліквідацію надзвичайних ситуацій та наслідків стихійного лиха</t>
  </si>
  <si>
    <t>Інші послуги</t>
  </si>
  <si>
    <t>Запобігання та ліквідація</t>
  </si>
  <si>
    <t>0100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</si>
  <si>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</si>
  <si>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</si>
  <si>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</si>
  <si>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Керівництво і управління у відповідній сфері у містах, селищах, селах</t>
  </si>
  <si>
    <t>1000</t>
  </si>
  <si>
    <t>Освіта</t>
  </si>
  <si>
    <t>1010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</si>
  <si>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</si>
  <si>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</si>
  <si>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</si>
  <si>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</si>
  <si>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</si>
  <si>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</si>
  <si>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</si>
  <si>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</si>
  <si>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</si>
  <si>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</si>
  <si>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3000</t>
  </si>
  <si>
    <t>Соціальний захист та соціальне забезпечення</t>
  </si>
  <si>
    <t>3034</t>
  </si>
  <si>
    <t>Надання пільг окремим категоріям громадян з оплати послуг зв`язку</t>
  </si>
  <si>
    <t>3037</t>
  </si>
  <si>
    <t>Компенсаційні виплати за пільговий проїзд окремих категорій громадян на залізничному транспорті</t>
  </si>
  <si>
    <t>3240</t>
  </si>
  <si>
    <t>Організація та проведення громадських робіт</t>
  </si>
  <si>
    <t>3400</t>
  </si>
  <si>
    <t>4000</t>
  </si>
  <si>
    <t>Культура і мистецтво</t>
  </si>
  <si>
    <t>4030</t>
  </si>
  <si>
    <t>Філармонії, музичні колективи і ансамблі та інші мистецькі заклади та заходи</t>
  </si>
  <si>
    <t>4090</t>
  </si>
  <si>
    <t>4100</t>
  </si>
  <si>
    <t>4200</t>
  </si>
  <si>
    <t>5000</t>
  </si>
  <si>
    <t>Фізична культура і спорт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</si>
  <si>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</si>
  <si>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</si>
  <si>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</si>
  <si>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</si>
  <si>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</si>
  <si>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</si>
  <si>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6060</t>
  </si>
  <si>
    <t>Благоустрій міст, сіл, селищ</t>
  </si>
  <si>
    <t>6600</t>
  </si>
  <si>
    <t>Транспорт, дорожнє господарство, зв`язок, телекомунікації та інформатика</t>
  </si>
  <si>
    <t>6650</t>
  </si>
  <si>
    <t>Утримання та розвиток інфраструктури доріг</t>
  </si>
  <si>
    <t>7800</t>
  </si>
  <si>
    <t>7810</t>
  </si>
  <si>
    <t>Видатки на запобігання та ліквідацію надзвичайних ситуацій та наслідків стихійного лиха</t>
  </si>
  <si>
    <t>8000</t>
  </si>
  <si>
    <t>Видатки, не віднесені до основних груп</t>
  </si>
  <si>
    <t>8010</t>
  </si>
  <si>
    <t>Резервний фонд</t>
  </si>
  <si>
    <t>8390</t>
  </si>
  <si>
    <t>Медична субвенція з державного бюджету місцевим бюджетам</t>
  </si>
  <si>
    <t>8600</t>
  </si>
  <si>
    <t>8680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</si>
  <si>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</si>
  <si>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8800</t>
  </si>
  <si>
    <t>Всього по бюджету</t>
  </si>
  <si>
    <t>3035</t>
  </si>
  <si>
    <t>Компенсаційні виплати на пільговий проїзд автомобільним транспортом окремим категоріям громадян</t>
  </si>
  <si>
    <t>4070</t>
  </si>
  <si>
    <t>6300</t>
  </si>
  <si>
    <t>6310</t>
  </si>
  <si>
    <t>9100</t>
  </si>
  <si>
    <t>9130</t>
  </si>
  <si>
    <t>Ліквідація іншого забруднення навколишнього природного середовища</t>
  </si>
  <si>
    <t>Дошкільна освіта ( власні надходження )</t>
  </si>
  <si>
    <t>Централізоване ведення бухгалтерського обліку ( бюджет розвитку )</t>
  </si>
  <si>
    <t>Палаци і будинки культури, клуби та інші заклади клубного типу ( власні надходження )</t>
  </si>
  <si>
    <t>Школи естетичного виховання дітей ( власні надходження )</t>
  </si>
  <si>
    <t xml:space="preserve">Житлово-комунальне господарство </t>
  </si>
  <si>
    <t>Благоустрій міст, сіл, селищ ( бюджет розвитку )</t>
  </si>
  <si>
    <t>Утримання та розвиток інфраструктури доріг ( бюджет розвитку )</t>
  </si>
  <si>
    <t xml:space="preserve">Будівництво </t>
  </si>
  <si>
    <t>Реалізація заходів щодо інвестиційного розвитку території  ( бюджет розвитку )</t>
  </si>
  <si>
    <t>Правоохорона діяльність та забезпечення безпеки держави власні надходження)</t>
  </si>
  <si>
    <t>Відсоток до призначень звітного періоду (%)</t>
  </si>
  <si>
    <t>Відсоток до річних призначень (%)</t>
  </si>
  <si>
    <t>Фінансування за рахунок зміни залишків коштів бюджету ( на початок періоду)</t>
  </si>
  <si>
    <t>Інші видатки на соціальний захист населення</t>
  </si>
  <si>
    <t>Програми і заходи соц служб для молоді</t>
  </si>
  <si>
    <t>230102</t>
  </si>
  <si>
    <t>Сплата доходу за облігаціями державних позик</t>
  </si>
  <si>
    <t>230103</t>
  </si>
  <si>
    <t>Сплата комісій</t>
  </si>
  <si>
    <t>230104</t>
  </si>
  <si>
    <t>Витрати, пов'язані з друкуванням державних цінних паперів</t>
  </si>
  <si>
    <t>230200</t>
  </si>
  <si>
    <t>Обслуговування зовнішнього державного боргу</t>
  </si>
  <si>
    <t>230201</t>
  </si>
  <si>
    <t>Сплата процентів</t>
  </si>
  <si>
    <t xml:space="preserve"> Фонд соціального страхування України</t>
  </si>
  <si>
    <t>240300</t>
  </si>
  <si>
    <t>Державний фонд сприяння зайнятості населення</t>
  </si>
  <si>
    <t>240400</t>
  </si>
  <si>
    <t>Державний іноваційний фонд</t>
  </si>
  <si>
    <t>240500</t>
  </si>
  <si>
    <t>Всього кредитування загальний фонд</t>
  </si>
  <si>
    <t xml:space="preserve"> Фонд розвитку паливно-енергетичного комплексу</t>
  </si>
  <si>
    <t>240600</t>
  </si>
  <si>
    <t xml:space="preserve"> Фонд охорони навколишнього природного середовища</t>
  </si>
  <si>
    <t>240800</t>
  </si>
  <si>
    <t xml:space="preserve"> Інші фонди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</si>
  <si>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</si>
  <si>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</si>
  <si>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250000</t>
  </si>
  <si>
    <t xml:space="preserve"> Видатки, не віднесені до основних груп</t>
  </si>
  <si>
    <t>Органи місцевого самоврядування (власні надходження)</t>
  </si>
  <si>
    <t>Апарат Верховної Ради Автономної Республіки Крим</t>
  </si>
  <si>
    <t>010106</t>
  </si>
  <si>
    <t>Забезпечення діяльності народних депутатів України</t>
  </si>
  <si>
    <t>010107</t>
  </si>
  <si>
    <t>Апарат Рахункової палати України</t>
  </si>
  <si>
    <t>010108</t>
  </si>
  <si>
    <t>Апарат Рахункової палати Верховної Ради Автономної Республіки Крим</t>
  </si>
  <si>
    <t>010109</t>
  </si>
  <si>
    <t>Діяльність Уповноваженого Верховної Ради України з прав людини</t>
  </si>
  <si>
    <t>010110</t>
  </si>
  <si>
    <t>Здійснення загальнодержавних повноважень Президентом України</t>
  </si>
  <si>
    <t>010111</t>
  </si>
  <si>
    <t>Здійснення загальнодержавних повноважень Кабінетом Міністрів України</t>
  </si>
  <si>
    <t>010112</t>
  </si>
  <si>
    <t>Інші видатки органів законодавчої та виконавчої влади</t>
  </si>
  <si>
    <t>010113</t>
  </si>
  <si>
    <t>Апарат міністерств, інших центральних органів виконавчої влади та їх місцевих органів</t>
  </si>
  <si>
    <t>010114</t>
  </si>
  <si>
    <t>Апарат Ради Міністрів Автономної Республіки Крим та її місцевих органів</t>
  </si>
  <si>
    <t>010115</t>
  </si>
  <si>
    <t>Місцеві державні адміністрації</t>
  </si>
  <si>
    <t>Апарати інших державних органів, що входять до системи Державного управління справами України</t>
  </si>
  <si>
    <t>010105</t>
  </si>
  <si>
    <t>Національний координаційний центр адаптації військовослужбовців, звільнених у запас</t>
  </si>
  <si>
    <t>050503</t>
  </si>
  <si>
    <t>Утримання Генеральної військової інспекції при Президентові України</t>
  </si>
  <si>
    <t>050504</t>
  </si>
  <si>
    <t>Фінансування заходів щодо ліквідації стратегічних озброєнь</t>
  </si>
  <si>
    <t>050505</t>
  </si>
  <si>
    <t>Підготовка призовників для Збройних сил України та інших військових формувань в навчальних організаціях Товариства сприяння обороні України</t>
  </si>
  <si>
    <t>050506</t>
  </si>
  <si>
    <t>Забезпечення оборонних витрат в межах надходження коштів від реалізації надлишкового озброєння, військової та спеціальної техніки, іншого майна, передачі в оренду основних фондів Збройних Сил України та інших військових формувань, а також за виконані ним</t>
  </si>
  <si>
    <t>050507</t>
  </si>
  <si>
    <t>Дошкільна освіта</t>
  </si>
  <si>
    <t>Показники за класифікацією бюджету</t>
  </si>
  <si>
    <t>Інші субвенції</t>
  </si>
  <si>
    <t>Цільові фонди</t>
  </si>
  <si>
    <t>Охорона навколишнього середовища</t>
  </si>
  <si>
    <t>Міжнародне співробітництво</t>
  </si>
  <si>
    <t>030101</t>
  </si>
  <si>
    <t>Внески до бюджету ООН, органів і спеціальних установ системи ООН та інших міжнародних організацій</t>
  </si>
  <si>
    <t>030102</t>
  </si>
  <si>
    <t>Утримання дипломатичних представництв України за кордоном</t>
  </si>
  <si>
    <t>030103</t>
  </si>
  <si>
    <t>Придбання за кордоном у державну власність України приміщень для розміщення дипломатичних представництв України</t>
  </si>
  <si>
    <t>030104</t>
  </si>
  <si>
    <t>В.І.Пазуха</t>
  </si>
  <si>
    <t>Підтримка малого і середнього підприємництва</t>
  </si>
  <si>
    <t>210100</t>
  </si>
  <si>
    <t>Попередження та ліквідація надзвичайних ситуацій</t>
  </si>
  <si>
    <t>210101</t>
  </si>
  <si>
    <t>Спеціальний резерв коштів Кабінету Міністрів для виконання робіт по ліквідації наслідків стихійних явищ, аварій і катастроф</t>
  </si>
  <si>
    <t>210102</t>
  </si>
  <si>
    <t>Утримання головної воєнізованої протифонтанної частини</t>
  </si>
  <si>
    <t>210103</t>
  </si>
  <si>
    <t>Джерела фінансування дефіциту бюджету</t>
  </si>
  <si>
    <t>Заходи з ліквідації наслідків діяльності Яворівського ДГХП "Сірка", Стебницького ДГХП "Полімінерал", Роздільського ДГХП "Сірка" та ДП "Подорожнянський рудник"</t>
  </si>
  <si>
    <t>210104</t>
  </si>
  <si>
    <t>Авіаційні роботи з пошуку та рятування</t>
  </si>
  <si>
    <t>210105</t>
  </si>
  <si>
    <t>Державний Фонд дорогоцінних металів і дорогоцінного каміння</t>
  </si>
  <si>
    <t>220200</t>
  </si>
  <si>
    <t>Державний матеріальний резерв</t>
  </si>
  <si>
    <t>220201</t>
  </si>
  <si>
    <t>Накопичення (приріст) матеріальних цінностей державного матеріального резерву</t>
  </si>
  <si>
    <t>220202</t>
  </si>
  <si>
    <t>Утримання і розвиток системи матеріального резерву</t>
  </si>
  <si>
    <t>220203</t>
  </si>
  <si>
    <t>Разом по загальному фонду</t>
  </si>
  <si>
    <t xml:space="preserve">Спеціальний  </t>
  </si>
  <si>
    <t xml:space="preserve">Загальний </t>
  </si>
  <si>
    <t>230202</t>
  </si>
  <si>
    <t>Сплата комісій по зобов'язаннях</t>
  </si>
  <si>
    <t>230203</t>
  </si>
  <si>
    <t>Сплата штрафів</t>
  </si>
  <si>
    <t>230204</t>
  </si>
  <si>
    <t>Сплата інших платежів по зобов'язаннях</t>
  </si>
  <si>
    <t>230205</t>
  </si>
  <si>
    <t>Сплата комісій за обслуговування агентських (посередницьких) послуг</t>
  </si>
  <si>
    <t>230206</t>
  </si>
  <si>
    <t>Сплата доходу (процентів) за облігаціями зовнішньої позики</t>
  </si>
  <si>
    <t>230207</t>
  </si>
  <si>
    <t>Платежі з погашення зовнішнього державного боргу</t>
  </si>
  <si>
    <t>240000</t>
  </si>
  <si>
    <t>240100</t>
  </si>
  <si>
    <t xml:space="preserve"> Пенсійний фонд України</t>
  </si>
  <si>
    <t>240200</t>
  </si>
  <si>
    <t>210106</t>
  </si>
  <si>
    <t>Утримання державної аварійно-рятувальної служби</t>
  </si>
  <si>
    <t>210107</t>
  </si>
  <si>
    <t>Утримання органу виконавчої влади з питань надзвичайних ситуацій та у справах захисту населення від наслідків Чорнобильської катастрофи</t>
  </si>
  <si>
    <t>210108</t>
  </si>
  <si>
    <t>Програма функціонування і розвитку національної системи сейсмічних спостережень та підвищення безпеки проживання населення у сейсмонебезпечних регіонах</t>
  </si>
  <si>
    <t>210109</t>
  </si>
  <si>
    <t>Утримання Державного і регіональних координаційних центрів реагування на надзвичайні ситуації на водних об'єктах</t>
  </si>
  <si>
    <t>210110</t>
  </si>
  <si>
    <t>Заходи з організації рятування на водах</t>
  </si>
  <si>
    <t>210111</t>
  </si>
  <si>
    <t>Створення Урядової інформаційно- аналітичної системи з питань надзвичайних ситуацій</t>
  </si>
  <si>
    <t>210112</t>
  </si>
  <si>
    <t>Пошук та знешкодження залишків хімічної зброї, затопленої у виключній (морській) економічній зоні України</t>
  </si>
  <si>
    <t>210200</t>
  </si>
  <si>
    <t>Війська Цивільної оборони України</t>
  </si>
  <si>
    <t>210201</t>
  </si>
  <si>
    <t>Утримання військ Цивільної оборони України</t>
  </si>
  <si>
    <t>210202</t>
  </si>
  <si>
    <t>Утримання служб Цивільної оборони</t>
  </si>
  <si>
    <t>210300</t>
  </si>
  <si>
    <t>Утримання страхового фонду документації</t>
  </si>
  <si>
    <t>220000</t>
  </si>
  <si>
    <t xml:space="preserve"> Поповнення державних запасів і резервів</t>
  </si>
  <si>
    <t>220100</t>
  </si>
  <si>
    <t>Державні запаси дорогоцінних металів і каміння</t>
  </si>
  <si>
    <t>220101</t>
  </si>
  <si>
    <t>Відшкодування витрат підприємствам, установам, організаціям, пов'язаних з обслуговуванням цінностей матеріального резерву</t>
  </si>
  <si>
    <t>220300</t>
  </si>
  <si>
    <t xml:space="preserve"> Інші державні запаси і резерви</t>
  </si>
  <si>
    <t>230000</t>
  </si>
  <si>
    <t xml:space="preserve"> Обслуговування державного боргу</t>
  </si>
  <si>
    <t>230100</t>
  </si>
  <si>
    <t>Обслуговування внутрішнього державного боргу</t>
  </si>
  <si>
    <t>230101</t>
  </si>
  <si>
    <t>Сплата процентів по залучених кредитних ресурсах</t>
  </si>
  <si>
    <t xml:space="preserve">  Виконано                      (грн.)</t>
  </si>
  <si>
    <t>030000</t>
  </si>
  <si>
    <t xml:space="preserve"> Міжнародна діяльність</t>
  </si>
  <si>
    <t>030100</t>
  </si>
  <si>
    <t>Запобігання та ліквідація надзвичайних ситуацій та наслідків стихійного лиха</t>
  </si>
  <si>
    <t>План на звітний період               (грн.)</t>
  </si>
  <si>
    <t>Видатки</t>
  </si>
  <si>
    <t>Код бюджетної класифікації</t>
  </si>
  <si>
    <t>010000</t>
  </si>
  <si>
    <t>Державне управління</t>
  </si>
  <si>
    <t>010100</t>
  </si>
  <si>
    <t>Функціонування законодавчої та виконавчої влади</t>
  </si>
  <si>
    <t>010101</t>
  </si>
  <si>
    <t>Апарат Верховної Ради України</t>
  </si>
  <si>
    <t>010102</t>
  </si>
  <si>
    <t>Апарат Кабінету Міністрів України</t>
  </si>
  <si>
    <t>010103</t>
  </si>
  <si>
    <t>Апарат Адміністрації Президента України та Державного управління справами</t>
  </si>
  <si>
    <t>010104</t>
  </si>
  <si>
    <t>Забезпечення живучості та вибухопожежнобезпеки арсеналів, баз і складів озброєння ракет і боєприпасів Збройних сил України,  утилізації непридатних для подальшого використання і зберігання звичайних видів боєприпасів</t>
  </si>
  <si>
    <t>050508</t>
  </si>
  <si>
    <t>Відновлення і модернізація військової авіації</t>
  </si>
  <si>
    <t>050509</t>
  </si>
  <si>
    <t>Державна програма реформування та розвитку Збройних Сил України на період до 2005 року</t>
  </si>
  <si>
    <t>050600</t>
  </si>
  <si>
    <t>Мобілізаційна підготовка галузей національної економіки України</t>
  </si>
  <si>
    <t>060000</t>
  </si>
  <si>
    <t>Державне управління (бюджет розвитку)</t>
  </si>
  <si>
    <t>Державне управління (власні надходження)</t>
  </si>
  <si>
    <t xml:space="preserve"> Правоохоронна діяльність та забезпечення безпеки держави</t>
  </si>
  <si>
    <t>060100</t>
  </si>
  <si>
    <t>Органи внутрішніх справ</t>
  </si>
  <si>
    <t>060101</t>
  </si>
  <si>
    <t>Матеріально-технічне забезпечення спеціальних підрозділів по боротьбі з організованою злочинністю</t>
  </si>
  <si>
    <t>060102</t>
  </si>
  <si>
    <t>Підрозділи органів внутрішніх справ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</si>
  <si>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</si>
  <si>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</si>
  <si>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</si>
  <si>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</si>
  <si>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</si>
  <si>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</si>
  <si>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060108</t>
  </si>
  <si>
    <t>Паспортно-реєстраційна та міграційна робота</t>
  </si>
  <si>
    <t>060200</t>
  </si>
  <si>
    <t>Внутрішні війська Міністерства внутрішніх справ України</t>
  </si>
  <si>
    <t>060201</t>
  </si>
  <si>
    <t>Поточне утримання внутрішніх військ МВС України</t>
  </si>
  <si>
    <t>060300</t>
  </si>
  <si>
    <t>Прокуратура</t>
  </si>
  <si>
    <t>060400</t>
  </si>
  <si>
    <t>Кримінально-виправна система</t>
  </si>
  <si>
    <t>060401</t>
  </si>
  <si>
    <t>Установи і підприємства Державного департаменту України з питань виконання покарань</t>
  </si>
  <si>
    <t>060500</t>
  </si>
  <si>
    <t>Прикордонні війська України</t>
  </si>
  <si>
    <t>060501</t>
  </si>
  <si>
    <t>Утримання Прикордонних військ України</t>
  </si>
  <si>
    <t>060502</t>
  </si>
  <si>
    <t>Делімітація та демаркація державного кордону України</t>
  </si>
  <si>
    <t>060600</t>
  </si>
  <si>
    <t>Служба безпеки України</t>
  </si>
  <si>
    <t>060601</t>
  </si>
  <si>
    <t>Поточне утримання Служби безпеки України</t>
  </si>
  <si>
    <t>060602</t>
  </si>
  <si>
    <t>Антитерористичний центр Служби безпеки України</t>
  </si>
  <si>
    <t>060603</t>
  </si>
  <si>
    <t>060700</t>
  </si>
  <si>
    <t>Пожежна охорона</t>
  </si>
  <si>
    <t>060701</t>
  </si>
  <si>
    <t>Державна пожежна охорона</t>
  </si>
  <si>
    <t>060702</t>
  </si>
  <si>
    <t>Професійна пожежна охорона</t>
  </si>
  <si>
    <t>060800</t>
  </si>
  <si>
    <t>Національна гвардія України</t>
  </si>
  <si>
    <t>060801</t>
  </si>
  <si>
    <t>Поточне утримання підрозділів Національної гвардії України</t>
  </si>
  <si>
    <t>060900</t>
  </si>
  <si>
    <t>Департамент спеціальних телекомунікаційних систем та захисту інформації Служби безпеки України</t>
  </si>
  <si>
    <t>061000</t>
  </si>
  <si>
    <t>Інші правоохоронні органи</t>
  </si>
  <si>
    <t>061001</t>
  </si>
  <si>
    <t>Управління державної охорони</t>
  </si>
  <si>
    <t>061002</t>
  </si>
  <si>
    <t>Спеціалізовані монтажно-експлуатаційні підрозділи</t>
  </si>
  <si>
    <t>061003</t>
  </si>
  <si>
    <t>Адресно-довідкові бюро</t>
  </si>
  <si>
    <t>061004</t>
  </si>
  <si>
    <t>Зведений бюджет розвідувальних органів</t>
  </si>
  <si>
    <t>061005</t>
  </si>
  <si>
    <t>Забезпечення витрат, пов'язаних із зміцненням правопорядку за рахунок реалізації конфіскованого митними органами майна та товарів і інших предметів, конфіскованих правоохоронними та іншими уповноваженими органами і конфіскована валюта</t>
  </si>
  <si>
    <t>061006</t>
  </si>
  <si>
    <t>Національне бюро розслідувань</t>
  </si>
  <si>
    <t>061007</t>
  </si>
  <si>
    <t>Інші правоохоронні заходи і заклади</t>
  </si>
  <si>
    <t>Витрати, пов'язані з відрядженнями за кордон працівників органів державної влади</t>
  </si>
  <si>
    <t>030105</t>
  </si>
  <si>
    <t>Інші витрати неторговельного характеру</t>
  </si>
  <si>
    <t>030200</t>
  </si>
  <si>
    <t>Реалізація міжнародних угод</t>
  </si>
  <si>
    <t>030201</t>
  </si>
  <si>
    <t>Внески до міжнародних фінансових організацій</t>
  </si>
  <si>
    <t>030202</t>
  </si>
  <si>
    <t>Внески до установ і організацій СНД</t>
  </si>
  <si>
    <t>030204</t>
  </si>
  <si>
    <t>Протокольні заходи, пов'язані з офіційними візитами</t>
  </si>
  <si>
    <t>030205</t>
  </si>
  <si>
    <t>Фінансування діяльності міжурядових двосторонніх комісій</t>
  </si>
  <si>
    <t>030206</t>
  </si>
  <si>
    <t>Утримання Українського науково-технологічного центру  по зобов'язаннях Уряду</t>
  </si>
  <si>
    <t>030300</t>
  </si>
  <si>
    <t xml:space="preserve"> Міжнародні культурні, наукові та інформаційні зв'язки</t>
  </si>
  <si>
    <t>040000</t>
  </si>
  <si>
    <t xml:space="preserve"> Фундаментальні дослідження і сприяння науково-технічному прогресу</t>
  </si>
  <si>
    <t>040100</t>
  </si>
  <si>
    <t>Фундаментальні дослідження</t>
  </si>
  <si>
    <t>040101</t>
  </si>
  <si>
    <t>Фундаментальні дослідження наукових установ</t>
  </si>
  <si>
    <t>040102</t>
  </si>
  <si>
    <t>Державний фонд фундаментальних досліджень</t>
  </si>
  <si>
    <t>040103</t>
  </si>
  <si>
    <t>Фундаментальні дослідження з пріоритетних напрямів діяльності технопарків</t>
  </si>
  <si>
    <t>040200</t>
  </si>
  <si>
    <t>Розробка перспективних технологій і пріоритетних напрямів науково-технічного прогресу</t>
  </si>
  <si>
    <t>040201</t>
  </si>
  <si>
    <t>Прикладні наукові та науково- технічні розробки з пріоритетних напрямів</t>
  </si>
  <si>
    <t>040202</t>
  </si>
  <si>
    <t>Державні науково- технічні програми та наукові частини інших програм</t>
  </si>
  <si>
    <t>040203</t>
  </si>
  <si>
    <t>Державне замовлення у сфері науки</t>
  </si>
  <si>
    <t>040204</t>
  </si>
  <si>
    <t>Міжнародне науково-технічне співробітництво</t>
  </si>
  <si>
    <t>040205</t>
  </si>
  <si>
    <t>Наукові програми з проблем стандартизації, сертифікації та еталонної бази</t>
  </si>
  <si>
    <t>040206</t>
  </si>
  <si>
    <t>Державні премії України та державні стипендії в галузі науки і техніки</t>
  </si>
  <si>
    <t>040207</t>
  </si>
  <si>
    <t>Інші заходи в сфері наукової та науково- технічної діяльності</t>
  </si>
  <si>
    <t>040208</t>
  </si>
  <si>
    <t>Програма виготовлення образного комп"ютера</t>
  </si>
  <si>
    <t>050000</t>
  </si>
  <si>
    <t xml:space="preserve">  Кредитування  загальний фонд</t>
  </si>
  <si>
    <t>Інші видатки</t>
  </si>
  <si>
    <t>Фінансування за рахунок зміни залишків коштів бюджету (на кінець періоду)</t>
  </si>
  <si>
    <t>Фінансування за рахунок зміни залишків коштів бюджету ( на кінець періоду)</t>
  </si>
  <si>
    <t xml:space="preserve">Надання загальної середньої освіти </t>
  </si>
  <si>
    <t xml:space="preserve">Начальник фінансового управління міської ради </t>
  </si>
  <si>
    <t>Надання допомоги дітям-сиротам і дітям, позбавленим батьківського піклування, яким виповнюється 18 років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</si>
  <si>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</si>
  <si>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</si>
  <si>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6052</t>
  </si>
  <si>
    <t>Забезпечення функціонування водопровідно-каналізаційного господарства</t>
  </si>
  <si>
    <t>Будівництво</t>
  </si>
  <si>
    <t>6430</t>
  </si>
  <si>
    <t>Розробка схем та проектних рішень масового застосування</t>
  </si>
  <si>
    <t>8021</t>
  </si>
  <si>
    <t>Проведення місцевих виборів</t>
  </si>
  <si>
    <t>6410</t>
  </si>
  <si>
    <t>Реалізація інвестиційних проектів</t>
  </si>
  <si>
    <t>Методичне забезпечення діяльності загальноосвітніх та інших закладів освіти</t>
  </si>
  <si>
    <t>Надання позашкільної освіти позашкільними закладами</t>
  </si>
  <si>
    <t>Видатки на запобігання та ліквідацію надзвичайних ситуацій та наслідків стих. лиха</t>
  </si>
  <si>
    <t xml:space="preserve"> Виконання міського бюджету за 9 місяців 2017 року</t>
  </si>
  <si>
    <t xml:space="preserve">до рішення 29 сесії міської ради </t>
  </si>
  <si>
    <t xml:space="preserve">від 16 листопада 2017 року </t>
  </si>
  <si>
    <t>№1/29/VII</t>
  </si>
  <si>
    <t>Додаток 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</si>
</sst>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0.0%"/>
    <numFmt numFmtId="190" formatCode="#,##0.000"/>
    <numFmt numFmtId="191" formatCode="0.000"/>
    <numFmt numFmtId="192" formatCode="#,##0.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 Cyr"/>
      <family val="1"/>
    </font>
    <font>
      <b/>
      <sz val="11"/>
      <color indexed="8"/>
      <name val="Times New Roman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0"/>
      <name val="Times New Roman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i/>
      <sz val="10"/>
      <name val="Arial Cyr"/>
      <family val="0"/>
    </font>
    <font>
      <b/>
      <i/>
      <sz val="11"/>
      <name val="Times New Roman"/>
      <family val="1"/>
    </font>
    <font>
      <b/>
      <i/>
      <sz val="11"/>
      <name val="Arial Cyr"/>
      <family val="0"/>
    </font>
    <font>
      <b/>
      <i/>
      <sz val="11"/>
      <color indexed="10"/>
      <name val="Times New Roman"/>
      <family val="1"/>
    </font>
    <font>
      <b/>
      <i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0" fontId="1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10" fontId="8" fillId="0" borderId="13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10" fontId="8" fillId="0" borderId="16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vertical="top" wrapText="1"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10" fontId="8" fillId="0" borderId="22" xfId="0" applyNumberFormat="1" applyFont="1" applyFill="1" applyBorder="1" applyAlignment="1">
      <alignment/>
    </xf>
    <xf numFmtId="0" fontId="12" fillId="0" borderId="20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horizontal="center" vertical="top" wrapText="1"/>
    </xf>
    <xf numFmtId="3" fontId="13" fillId="0" borderId="22" xfId="0" applyNumberFormat="1" applyFont="1" applyFill="1" applyBorder="1" applyAlignment="1">
      <alignment/>
    </xf>
    <xf numFmtId="10" fontId="13" fillId="0" borderId="22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justify" vertical="top" wrapText="1"/>
    </xf>
    <xf numFmtId="10" fontId="13" fillId="0" borderId="24" xfId="0" applyNumberFormat="1" applyFont="1" applyFill="1" applyBorder="1" applyAlignment="1">
      <alignment/>
    </xf>
    <xf numFmtId="0" fontId="3" fillId="0" borderId="25" xfId="0" applyFont="1" applyFill="1" applyBorder="1" applyAlignment="1">
      <alignment horizontal="center" vertical="top" wrapText="1"/>
    </xf>
    <xf numFmtId="190" fontId="13" fillId="0" borderId="26" xfId="0" applyNumberFormat="1" applyFont="1" applyFill="1" applyBorder="1" applyAlignment="1">
      <alignment horizontal="center" vertical="center"/>
    </xf>
    <xf numFmtId="190" fontId="13" fillId="0" borderId="27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center" wrapText="1"/>
    </xf>
    <xf numFmtId="3" fontId="13" fillId="0" borderId="15" xfId="0" applyNumberFormat="1" applyFont="1" applyFill="1" applyBorder="1" applyAlignment="1">
      <alignment horizontal="right" vertical="center"/>
    </xf>
    <xf numFmtId="3" fontId="13" fillId="0" borderId="16" xfId="0" applyNumberFormat="1" applyFont="1" applyFill="1" applyBorder="1" applyAlignment="1">
      <alignment horizontal="right" vertical="center"/>
    </xf>
    <xf numFmtId="3" fontId="23" fillId="0" borderId="16" xfId="0" applyNumberFormat="1" applyFont="1" applyFill="1" applyBorder="1" applyAlignment="1">
      <alignment horizontal="right" vertical="center"/>
    </xf>
    <xf numFmtId="3" fontId="19" fillId="0" borderId="26" xfId="0" applyNumberFormat="1" applyFont="1" applyFill="1" applyBorder="1" applyAlignment="1">
      <alignment horizontal="right" vertical="center"/>
    </xf>
    <xf numFmtId="3" fontId="19" fillId="0" borderId="27" xfId="0" applyNumberFormat="1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justify" vertical="top" wrapText="1"/>
    </xf>
    <xf numFmtId="3" fontId="19" fillId="0" borderId="21" xfId="0" applyNumberFormat="1" applyFont="1" applyFill="1" applyBorder="1" applyAlignment="1">
      <alignment horizontal="right" vertical="center"/>
    </xf>
    <xf numFmtId="3" fontId="19" fillId="0" borderId="22" xfId="0" applyNumberFormat="1" applyFont="1" applyFill="1" applyBorder="1" applyAlignment="1">
      <alignment horizontal="right" vertical="center"/>
    </xf>
    <xf numFmtId="0" fontId="18" fillId="0" borderId="28" xfId="0" applyFont="1" applyFill="1" applyBorder="1" applyAlignment="1">
      <alignment wrapText="1"/>
    </xf>
    <xf numFmtId="0" fontId="19" fillId="0" borderId="28" xfId="0" applyFont="1" applyFill="1" applyBorder="1" applyAlignment="1">
      <alignment horizontal="center" vertical="top"/>
    </xf>
    <xf numFmtId="0" fontId="13" fillId="0" borderId="21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88" fontId="8" fillId="0" borderId="0" xfId="0" applyNumberFormat="1" applyFont="1" applyFill="1" applyAlignment="1">
      <alignment horizontal="left"/>
    </xf>
    <xf numFmtId="10" fontId="8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top"/>
    </xf>
    <xf numFmtId="0" fontId="15" fillId="0" borderId="10" xfId="0" applyFont="1" applyFill="1" applyBorder="1" applyAlignment="1">
      <alignment horizontal="center" vertical="center" wrapText="1"/>
    </xf>
    <xf numFmtId="1" fontId="13" fillId="0" borderId="22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3" fontId="13" fillId="0" borderId="23" xfId="0" applyNumberFormat="1" applyFont="1" applyFill="1" applyBorder="1" applyAlignment="1">
      <alignment horizontal="right" vertical="center"/>
    </xf>
    <xf numFmtId="0" fontId="21" fillId="0" borderId="0" xfId="53" applyFont="1" applyFill="1" applyAlignment="1" applyProtection="1">
      <alignment horizontal="center" vertical="top" wrapText="1"/>
      <protection/>
    </xf>
    <xf numFmtId="0" fontId="8" fillId="0" borderId="19" xfId="0" applyFont="1" applyFill="1" applyBorder="1" applyAlignment="1">
      <alignment horizontal="justify" vertical="top" wrapText="1"/>
    </xf>
    <xf numFmtId="0" fontId="9" fillId="0" borderId="3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left" vertical="top" wrapText="1"/>
    </xf>
    <xf numFmtId="0" fontId="13" fillId="0" borderId="24" xfId="0" applyFont="1" applyFill="1" applyBorder="1" applyAlignment="1">
      <alignment/>
    </xf>
    <xf numFmtId="1" fontId="13" fillId="0" borderId="24" xfId="0" applyNumberFormat="1" applyFont="1" applyFill="1" applyBorder="1" applyAlignment="1">
      <alignment/>
    </xf>
    <xf numFmtId="0" fontId="25" fillId="0" borderId="33" xfId="0" applyFont="1" applyFill="1" applyBorder="1" applyAlignment="1">
      <alignment horizontal="center" vertical="top" wrapText="1"/>
    </xf>
    <xf numFmtId="0" fontId="25" fillId="0" borderId="3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3" fontId="23" fillId="0" borderId="23" xfId="0" applyNumberFormat="1" applyFont="1" applyFill="1" applyBorder="1" applyAlignment="1">
      <alignment horizontal="right" vertical="center"/>
    </xf>
    <xf numFmtId="0" fontId="17" fillId="0" borderId="34" xfId="0" applyFont="1" applyFill="1" applyBorder="1" applyAlignment="1">
      <alignment horizontal="center"/>
    </xf>
    <xf numFmtId="3" fontId="23" fillId="0" borderId="15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14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vertical="top" wrapText="1"/>
    </xf>
    <xf numFmtId="0" fontId="29" fillId="0" borderId="35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left" vertical="top" wrapText="1"/>
    </xf>
    <xf numFmtId="3" fontId="19" fillId="0" borderId="15" xfId="0" applyNumberFormat="1" applyFont="1" applyFill="1" applyBorder="1" applyAlignment="1">
      <alignment horizontal="right" vertical="center"/>
    </xf>
    <xf numFmtId="3" fontId="19" fillId="0" borderId="16" xfId="0" applyNumberFormat="1" applyFont="1" applyFill="1" applyBorder="1" applyAlignment="1">
      <alignment horizontal="right" vertical="center"/>
    </xf>
    <xf numFmtId="3" fontId="13" fillId="0" borderId="21" xfId="0" applyNumberFormat="1" applyFont="1" applyFill="1" applyBorder="1" applyAlignment="1">
      <alignment horizontal="right" vertical="center"/>
    </xf>
    <xf numFmtId="3" fontId="13" fillId="0" borderId="22" xfId="0" applyNumberFormat="1" applyFont="1" applyFill="1" applyBorder="1" applyAlignment="1">
      <alignment horizontal="right" vertical="center"/>
    </xf>
    <xf numFmtId="0" fontId="13" fillId="0" borderId="37" xfId="0" applyFont="1" applyFill="1" applyBorder="1" applyAlignment="1">
      <alignment/>
    </xf>
    <xf numFmtId="0" fontId="8" fillId="0" borderId="23" xfId="0" applyFont="1" applyFill="1" applyBorder="1" applyAlignment="1">
      <alignment horizontal="justify" vertical="center" wrapText="1"/>
    </xf>
    <xf numFmtId="0" fontId="30" fillId="0" borderId="22" xfId="0" applyFont="1" applyFill="1" applyBorder="1" applyAlignment="1">
      <alignment/>
    </xf>
    <xf numFmtId="192" fontId="13" fillId="0" borderId="38" xfId="0" applyNumberFormat="1" applyFont="1" applyFill="1" applyBorder="1" applyAlignment="1">
      <alignment horizontal="right" vertical="center"/>
    </xf>
    <xf numFmtId="192" fontId="19" fillId="0" borderId="12" xfId="0" applyNumberFormat="1" applyFont="1" applyFill="1" applyBorder="1" applyAlignment="1">
      <alignment horizontal="right" vertical="center"/>
    </xf>
    <xf numFmtId="1" fontId="13" fillId="0" borderId="29" xfId="0" applyNumberFormat="1" applyFont="1" applyFill="1" applyBorder="1" applyAlignment="1">
      <alignment/>
    </xf>
    <xf numFmtId="192" fontId="13" fillId="0" borderId="39" xfId="0" applyNumberFormat="1" applyFont="1" applyFill="1" applyBorder="1" applyAlignment="1">
      <alignment horizontal="right" vertical="center"/>
    </xf>
    <xf numFmtId="0" fontId="8" fillId="0" borderId="40" xfId="0" applyFont="1" applyFill="1" applyBorder="1" applyAlignment="1">
      <alignment wrapText="1"/>
    </xf>
    <xf numFmtId="192" fontId="19" fillId="0" borderId="13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vertical="top" wrapText="1"/>
    </xf>
    <xf numFmtId="0" fontId="8" fillId="0" borderId="34" xfId="0" applyFont="1" applyFill="1" applyBorder="1" applyAlignment="1">
      <alignment horizontal="center"/>
    </xf>
    <xf numFmtId="1" fontId="13" fillId="0" borderId="41" xfId="0" applyNumberFormat="1" applyFont="1" applyFill="1" applyBorder="1" applyAlignment="1">
      <alignment/>
    </xf>
    <xf numFmtId="0" fontId="30" fillId="0" borderId="39" xfId="0" applyFont="1" applyFill="1" applyBorder="1" applyAlignment="1">
      <alignment/>
    </xf>
    <xf numFmtId="1" fontId="13" fillId="0" borderId="39" xfId="0" applyNumberFormat="1" applyFont="1" applyFill="1" applyBorder="1" applyAlignment="1">
      <alignment/>
    </xf>
    <xf numFmtId="10" fontId="13" fillId="0" borderId="39" xfId="0" applyNumberFormat="1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8" fillId="0" borderId="42" xfId="0" applyFont="1" applyFill="1" applyBorder="1" applyAlignment="1">
      <alignment/>
    </xf>
    <xf numFmtId="189" fontId="8" fillId="0" borderId="43" xfId="0" applyNumberFormat="1" applyFont="1" applyFill="1" applyBorder="1" applyAlignment="1">
      <alignment/>
    </xf>
    <xf numFmtId="189" fontId="8" fillId="0" borderId="44" xfId="0" applyNumberFormat="1" applyFont="1" applyFill="1" applyBorder="1" applyAlignment="1">
      <alignment/>
    </xf>
    <xf numFmtId="0" fontId="0" fillId="0" borderId="22" xfId="0" applyFill="1" applyBorder="1" applyAlignment="1" quotePrefix="1">
      <alignment/>
    </xf>
    <xf numFmtId="0" fontId="0" fillId="0" borderId="22" xfId="0" applyFill="1" applyBorder="1" applyAlignment="1">
      <alignment/>
    </xf>
    <xf numFmtId="2" fontId="0" fillId="0" borderId="22" xfId="0" applyNumberForma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3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10" fontId="7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2" fontId="0" fillId="33" borderId="22" xfId="0" applyNumberForma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2" xfId="0" applyFill="1" applyBorder="1" applyAlignment="1" quotePrefix="1">
      <alignment/>
    </xf>
    <xf numFmtId="10" fontId="29" fillId="0" borderId="22" xfId="0" applyNumberFormat="1" applyFont="1" applyFill="1" applyBorder="1" applyAlignment="1">
      <alignment/>
    </xf>
    <xf numFmtId="0" fontId="31" fillId="0" borderId="22" xfId="0" applyFont="1" applyFill="1" applyBorder="1" applyAlignment="1" quotePrefix="1">
      <alignment/>
    </xf>
    <xf numFmtId="0" fontId="31" fillId="0" borderId="22" xfId="0" applyFont="1" applyFill="1" applyBorder="1" applyAlignment="1">
      <alignment/>
    </xf>
    <xf numFmtId="2" fontId="31" fillId="33" borderId="22" xfId="0" applyNumberFormat="1" applyFont="1" applyFill="1" applyBorder="1" applyAlignment="1">
      <alignment/>
    </xf>
    <xf numFmtId="189" fontId="32" fillId="0" borderId="44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22" xfId="0" applyFont="1" applyFill="1" applyBorder="1" applyAlignment="1" quotePrefix="1">
      <alignment/>
    </xf>
    <xf numFmtId="0" fontId="33" fillId="0" borderId="22" xfId="0" applyFont="1" applyFill="1" applyBorder="1" applyAlignment="1">
      <alignment/>
    </xf>
    <xf numFmtId="2" fontId="33" fillId="33" borderId="22" xfId="0" applyNumberFormat="1" applyFont="1" applyFill="1" applyBorder="1" applyAlignment="1">
      <alignment/>
    </xf>
    <xf numFmtId="10" fontId="32" fillId="0" borderId="22" xfId="0" applyNumberFormat="1" applyFont="1" applyFill="1" applyBorder="1" applyAlignment="1">
      <alignment/>
    </xf>
    <xf numFmtId="0" fontId="31" fillId="33" borderId="22" xfId="0" applyFont="1" applyFill="1" applyBorder="1" applyAlignment="1" quotePrefix="1">
      <alignment/>
    </xf>
    <xf numFmtId="0" fontId="31" fillId="33" borderId="22" xfId="0" applyFont="1" applyFill="1" applyBorder="1" applyAlignment="1">
      <alignment/>
    </xf>
    <xf numFmtId="0" fontId="0" fillId="0" borderId="22" xfId="0" applyFont="1" applyFill="1" applyBorder="1" applyAlignment="1" quotePrefix="1">
      <alignment/>
    </xf>
    <xf numFmtId="0" fontId="0" fillId="0" borderId="22" xfId="0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0" fillId="0" borderId="22" xfId="0" applyFill="1" applyBorder="1" applyAlignment="1" quotePrefix="1">
      <alignment horizontal="left"/>
    </xf>
    <xf numFmtId="0" fontId="31" fillId="0" borderId="22" xfId="0" applyFont="1" applyFill="1" applyBorder="1" applyAlignment="1" quotePrefix="1">
      <alignment horizontal="left"/>
    </xf>
    <xf numFmtId="0" fontId="35" fillId="0" borderId="0" xfId="0" applyFont="1" applyFill="1" applyAlignment="1">
      <alignment horizontal="left" vertical="top"/>
    </xf>
    <xf numFmtId="0" fontId="35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16" fillId="0" borderId="0" xfId="53" applyFont="1" applyFill="1" applyAlignment="1" applyProtection="1">
      <alignment vertical="top" wrapText="1"/>
      <protection/>
    </xf>
    <xf numFmtId="0" fontId="16" fillId="0" borderId="0" xfId="53" applyFont="1" applyAlignment="1" applyProtection="1">
      <alignment vertical="top" wrapText="1"/>
      <protection/>
    </xf>
    <xf numFmtId="0" fontId="16" fillId="0" borderId="0" xfId="53" applyFont="1" applyFill="1" applyAlignment="1" applyProtection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3"/>
  <sheetViews>
    <sheetView tabSelected="1" zoomScale="80" zoomScaleNormal="80" zoomScaleSheetLayoutView="85" zoomScalePageLayoutView="0" workbookViewId="0" topLeftCell="A1">
      <pane ySplit="10" topLeftCell="A337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7.625" style="48" customWidth="1"/>
    <col min="2" max="2" width="9.125" style="47" customWidth="1"/>
    <col min="3" max="3" width="80.875" style="115" customWidth="1"/>
    <col min="4" max="4" width="17.875" style="48" customWidth="1"/>
    <col min="5" max="6" width="15.75390625" style="48" customWidth="1"/>
    <col min="7" max="7" width="15.875" style="50" customWidth="1"/>
    <col min="8" max="8" width="13.00390625" style="48" customWidth="1"/>
    <col min="9" max="16384" width="9.125" style="48" customWidth="1"/>
  </cols>
  <sheetData>
    <row r="1" spans="3:10" ht="17.25" customHeight="1">
      <c r="C1" s="67"/>
      <c r="D1" s="145"/>
      <c r="E1" s="145"/>
      <c r="F1" s="146" t="s">
        <v>450</v>
      </c>
      <c r="G1" s="146"/>
      <c r="H1" s="146"/>
      <c r="I1" s="146"/>
      <c r="J1" s="146"/>
    </row>
    <row r="2" spans="3:10" ht="15.75" customHeight="1">
      <c r="C2" s="105"/>
      <c r="D2" s="57"/>
      <c r="E2" s="57"/>
      <c r="F2" s="147" t="s">
        <v>447</v>
      </c>
      <c r="G2" s="147"/>
      <c r="H2" s="147"/>
      <c r="I2" s="147"/>
      <c r="J2" s="147"/>
    </row>
    <row r="3" spans="3:10" ht="15" customHeight="1">
      <c r="C3" s="67"/>
      <c r="F3" s="147" t="s">
        <v>448</v>
      </c>
      <c r="G3" s="147"/>
      <c r="H3" s="147"/>
      <c r="I3" s="147"/>
      <c r="J3" s="147"/>
    </row>
    <row r="4" spans="3:10" ht="15" customHeight="1">
      <c r="C4" s="67"/>
      <c r="F4" s="147" t="s">
        <v>449</v>
      </c>
      <c r="G4" s="147"/>
      <c r="H4" s="147"/>
      <c r="I4" s="147"/>
      <c r="J4" s="147"/>
    </row>
    <row r="5" spans="3:6" ht="15" customHeight="1">
      <c r="C5" s="67"/>
      <c r="F5" s="49"/>
    </row>
    <row r="6" spans="2:8" ht="22.5" customHeight="1">
      <c r="B6" s="143" t="s">
        <v>446</v>
      </c>
      <c r="C6" s="143"/>
      <c r="D6" s="143"/>
      <c r="E6" s="143"/>
      <c r="F6" s="143"/>
      <c r="G6" s="143"/>
      <c r="H6" s="143"/>
    </row>
    <row r="7" spans="2:8" ht="23.25" customHeight="1" thickBot="1">
      <c r="B7" s="144"/>
      <c r="C7" s="144"/>
      <c r="D7" s="144"/>
      <c r="E7" s="144"/>
      <c r="F7" s="144"/>
      <c r="G7" s="144"/>
      <c r="H7" s="144"/>
    </row>
    <row r="8" ht="15.75" customHeight="1" hidden="1" thickBot="1">
      <c r="C8" s="51"/>
    </row>
    <row r="9" spans="2:8" ht="47.25" customHeight="1" thickBot="1">
      <c r="B9" s="1" t="s">
        <v>291</v>
      </c>
      <c r="C9" s="2" t="s">
        <v>195</v>
      </c>
      <c r="D9" s="3" t="s">
        <v>37</v>
      </c>
      <c r="E9" s="3" t="s">
        <v>289</v>
      </c>
      <c r="F9" s="3" t="s">
        <v>284</v>
      </c>
      <c r="G9" s="4" t="s">
        <v>130</v>
      </c>
      <c r="H9" s="52" t="s">
        <v>129</v>
      </c>
    </row>
    <row r="10" spans="2:8" ht="16.5" customHeight="1" thickBot="1">
      <c r="B10" s="5"/>
      <c r="C10" s="66" t="s">
        <v>231</v>
      </c>
      <c r="D10" s="6"/>
      <c r="E10" s="7"/>
      <c r="F10" s="7"/>
      <c r="G10" s="8"/>
      <c r="H10" s="106"/>
    </row>
    <row r="11" spans="2:8" ht="18.75" customHeight="1">
      <c r="B11" s="9"/>
      <c r="C11" s="65" t="s">
        <v>290</v>
      </c>
      <c r="D11" s="10"/>
      <c r="E11" s="11"/>
      <c r="F11" s="11"/>
      <c r="G11" s="12"/>
      <c r="H11" s="107"/>
    </row>
    <row r="12" spans="2:8" ht="15" hidden="1">
      <c r="B12" s="13"/>
      <c r="C12" s="14"/>
      <c r="D12" s="10"/>
      <c r="E12" s="11"/>
      <c r="F12" s="11"/>
      <c r="G12" s="12"/>
      <c r="H12" s="107" t="e">
        <f aca="true" t="shared" si="0" ref="H12:H29">F12/D12</f>
        <v>#DIV/0!</v>
      </c>
    </row>
    <row r="13" spans="2:8" ht="15" hidden="1">
      <c r="B13" s="15" t="s">
        <v>292</v>
      </c>
      <c r="C13" s="16" t="s">
        <v>293</v>
      </c>
      <c r="D13" s="17"/>
      <c r="E13" s="18"/>
      <c r="F13" s="18"/>
      <c r="G13" s="19"/>
      <c r="H13" s="108" t="e">
        <f t="shared" si="0"/>
        <v>#DIV/0!</v>
      </c>
    </row>
    <row r="14" spans="2:8" ht="15" hidden="1">
      <c r="B14" s="15" t="s">
        <v>294</v>
      </c>
      <c r="C14" s="20" t="s">
        <v>295</v>
      </c>
      <c r="D14" s="17"/>
      <c r="E14" s="18"/>
      <c r="F14" s="18"/>
      <c r="G14" s="19"/>
      <c r="H14" s="108" t="e">
        <f t="shared" si="0"/>
        <v>#DIV/0!</v>
      </c>
    </row>
    <row r="15" spans="2:8" ht="15" hidden="1">
      <c r="B15" s="15" t="s">
        <v>296</v>
      </c>
      <c r="C15" s="21" t="s">
        <v>297</v>
      </c>
      <c r="D15" s="17"/>
      <c r="E15" s="18"/>
      <c r="F15" s="18"/>
      <c r="G15" s="19"/>
      <c r="H15" s="108" t="e">
        <f t="shared" si="0"/>
        <v>#DIV/0!</v>
      </c>
    </row>
    <row r="16" spans="2:8" ht="15" hidden="1">
      <c r="B16" s="15" t="s">
        <v>298</v>
      </c>
      <c r="C16" s="21" t="s">
        <v>299</v>
      </c>
      <c r="D16" s="17"/>
      <c r="E16" s="18"/>
      <c r="F16" s="18"/>
      <c r="G16" s="19"/>
      <c r="H16" s="108" t="e">
        <f t="shared" si="0"/>
        <v>#DIV/0!</v>
      </c>
    </row>
    <row r="17" spans="2:8" ht="15" hidden="1">
      <c r="B17" s="15" t="s">
        <v>300</v>
      </c>
      <c r="C17" s="21" t="s">
        <v>301</v>
      </c>
      <c r="D17" s="17"/>
      <c r="E17" s="18"/>
      <c r="F17" s="18"/>
      <c r="G17" s="19"/>
      <c r="H17" s="108" t="e">
        <f t="shared" si="0"/>
        <v>#DIV/0!</v>
      </c>
    </row>
    <row r="18" spans="2:8" ht="30" hidden="1">
      <c r="B18" s="15" t="s">
        <v>302</v>
      </c>
      <c r="C18" s="21" t="s">
        <v>182</v>
      </c>
      <c r="D18" s="17"/>
      <c r="E18" s="18"/>
      <c r="F18" s="18"/>
      <c r="G18" s="19"/>
      <c r="H18" s="108" t="e">
        <f t="shared" si="0"/>
        <v>#DIV/0!</v>
      </c>
    </row>
    <row r="19" spans="2:8" ht="15" hidden="1">
      <c r="B19" s="15" t="s">
        <v>183</v>
      </c>
      <c r="C19" s="21" t="s">
        <v>161</v>
      </c>
      <c r="D19" s="17"/>
      <c r="E19" s="18"/>
      <c r="F19" s="18"/>
      <c r="G19" s="19"/>
      <c r="H19" s="108" t="e">
        <f t="shared" si="0"/>
        <v>#DIV/0!</v>
      </c>
    </row>
    <row r="20" spans="2:8" ht="15" hidden="1">
      <c r="B20" s="15" t="s">
        <v>162</v>
      </c>
      <c r="C20" s="21" t="s">
        <v>163</v>
      </c>
      <c r="D20" s="17"/>
      <c r="E20" s="18"/>
      <c r="F20" s="18"/>
      <c r="G20" s="19"/>
      <c r="H20" s="108" t="e">
        <f t="shared" si="0"/>
        <v>#DIV/0!</v>
      </c>
    </row>
    <row r="21" spans="2:8" ht="15" hidden="1">
      <c r="B21" s="15" t="s">
        <v>164</v>
      </c>
      <c r="C21" s="21" t="s">
        <v>165</v>
      </c>
      <c r="D21" s="17"/>
      <c r="E21" s="18"/>
      <c r="F21" s="18"/>
      <c r="G21" s="19"/>
      <c r="H21" s="108" t="e">
        <f t="shared" si="0"/>
        <v>#DIV/0!</v>
      </c>
    </row>
    <row r="22" spans="2:8" ht="15" hidden="1">
      <c r="B22" s="15" t="s">
        <v>166</v>
      </c>
      <c r="C22" s="21" t="s">
        <v>167</v>
      </c>
      <c r="D22" s="17"/>
      <c r="E22" s="18"/>
      <c r="F22" s="18"/>
      <c r="G22" s="19"/>
      <c r="H22" s="108" t="e">
        <f t="shared" si="0"/>
        <v>#DIV/0!</v>
      </c>
    </row>
    <row r="23" spans="2:8" ht="15" hidden="1">
      <c r="B23" s="15" t="s">
        <v>168</v>
      </c>
      <c r="C23" s="21" t="s">
        <v>169</v>
      </c>
      <c r="D23" s="17"/>
      <c r="E23" s="18"/>
      <c r="F23" s="18"/>
      <c r="G23" s="19"/>
      <c r="H23" s="108" t="e">
        <f t="shared" si="0"/>
        <v>#DIV/0!</v>
      </c>
    </row>
    <row r="24" spans="2:8" ht="15" hidden="1">
      <c r="B24" s="15" t="s">
        <v>170</v>
      </c>
      <c r="C24" s="21" t="s">
        <v>171</v>
      </c>
      <c r="D24" s="17"/>
      <c r="E24" s="18"/>
      <c r="F24" s="18"/>
      <c r="G24" s="19"/>
      <c r="H24" s="108" t="e">
        <f t="shared" si="0"/>
        <v>#DIV/0!</v>
      </c>
    </row>
    <row r="25" spans="2:8" ht="15" hidden="1">
      <c r="B25" s="15" t="s">
        <v>172</v>
      </c>
      <c r="C25" s="21" t="s">
        <v>173</v>
      </c>
      <c r="D25" s="17"/>
      <c r="E25" s="18"/>
      <c r="F25" s="18"/>
      <c r="G25" s="19"/>
      <c r="H25" s="108" t="e">
        <f t="shared" si="0"/>
        <v>#DIV/0!</v>
      </c>
    </row>
    <row r="26" spans="2:8" ht="15" hidden="1">
      <c r="B26" s="15" t="s">
        <v>174</v>
      </c>
      <c r="C26" s="21" t="s">
        <v>175</v>
      </c>
      <c r="D26" s="17"/>
      <c r="E26" s="18"/>
      <c r="F26" s="18"/>
      <c r="G26" s="19"/>
      <c r="H26" s="108" t="e">
        <f t="shared" si="0"/>
        <v>#DIV/0!</v>
      </c>
    </row>
    <row r="27" spans="2:8" ht="30" hidden="1">
      <c r="B27" s="15" t="s">
        <v>176</v>
      </c>
      <c r="C27" s="21" t="s">
        <v>177</v>
      </c>
      <c r="D27" s="17"/>
      <c r="E27" s="18"/>
      <c r="F27" s="18"/>
      <c r="G27" s="19"/>
      <c r="H27" s="108" t="e">
        <f t="shared" si="0"/>
        <v>#DIV/0!</v>
      </c>
    </row>
    <row r="28" spans="2:8" ht="15" hidden="1">
      <c r="B28" s="15" t="s">
        <v>178</v>
      </c>
      <c r="C28" s="21" t="s">
        <v>179</v>
      </c>
      <c r="D28" s="17"/>
      <c r="E28" s="18"/>
      <c r="F28" s="18"/>
      <c r="G28" s="19"/>
      <c r="H28" s="108" t="e">
        <f t="shared" si="0"/>
        <v>#DIV/0!</v>
      </c>
    </row>
    <row r="29" spans="2:8" ht="0.75" customHeight="1">
      <c r="B29" s="15" t="s">
        <v>180</v>
      </c>
      <c r="C29" s="21" t="s">
        <v>181</v>
      </c>
      <c r="D29" s="17"/>
      <c r="E29" s="18"/>
      <c r="F29" s="18"/>
      <c r="G29" s="19"/>
      <c r="H29" s="108" t="e">
        <f t="shared" si="0"/>
        <v>#DIV/0!</v>
      </c>
    </row>
    <row r="30" spans="2:8" ht="15.75" hidden="1">
      <c r="B30" s="109" t="s">
        <v>50</v>
      </c>
      <c r="C30" s="110" t="s">
        <v>51</v>
      </c>
      <c r="D30" s="111">
        <v>9421641</v>
      </c>
      <c r="E30" s="111">
        <v>2632743</v>
      </c>
      <c r="F30" s="111">
        <v>1293437.7</v>
      </c>
      <c r="G30" s="24">
        <f aca="true" t="shared" si="1" ref="G30:G93">IF(D30=0,"",F30/D30)</f>
        <v>0.1372836961204529</v>
      </c>
      <c r="H30" s="108">
        <f aca="true" t="shared" si="2" ref="H30:H61">F30/E30</f>
        <v>0.49128900921966173</v>
      </c>
    </row>
    <row r="31" spans="2:8" ht="15.75" hidden="1">
      <c r="B31" s="109" t="s">
        <v>52</v>
      </c>
      <c r="C31" s="110" t="s">
        <v>53</v>
      </c>
      <c r="D31" s="111">
        <v>619800</v>
      </c>
      <c r="E31" s="111">
        <v>64930</v>
      </c>
      <c r="F31" s="111">
        <v>1264</v>
      </c>
      <c r="G31" s="24">
        <f t="shared" si="1"/>
        <v>0.002039367537915457</v>
      </c>
      <c r="H31" s="108">
        <f t="shared" si="2"/>
        <v>0.01946711843523795</v>
      </c>
    </row>
    <row r="32" spans="2:8" ht="15.75" hidden="1">
      <c r="B32" s="109" t="s">
        <v>54</v>
      </c>
      <c r="C32" s="110" t="s">
        <v>55</v>
      </c>
      <c r="D32" s="111">
        <v>51418387</v>
      </c>
      <c r="E32" s="111">
        <v>12584309</v>
      </c>
      <c r="F32" s="111">
        <v>10802800.549999999</v>
      </c>
      <c r="G32" s="24">
        <f t="shared" si="1"/>
        <v>0.21009606057848526</v>
      </c>
      <c r="H32" s="108">
        <f t="shared" si="2"/>
        <v>0.8584341460464773</v>
      </c>
    </row>
    <row r="33" spans="2:8" ht="15.75" hidden="1">
      <c r="B33" s="109" t="s">
        <v>56</v>
      </c>
      <c r="C33" s="110" t="s">
        <v>194</v>
      </c>
      <c r="D33" s="111">
        <v>8407000</v>
      </c>
      <c r="E33" s="111">
        <v>2223135</v>
      </c>
      <c r="F33" s="111">
        <v>1635760.8</v>
      </c>
      <c r="G33" s="24">
        <f t="shared" si="1"/>
        <v>0.19457128583323421</v>
      </c>
      <c r="H33" s="108">
        <f t="shared" si="2"/>
        <v>0.7357901342023764</v>
      </c>
    </row>
    <row r="34" spans="2:8" ht="15.75" hidden="1">
      <c r="B34" s="109" t="s">
        <v>57</v>
      </c>
      <c r="C34" s="110" t="s">
        <v>58</v>
      </c>
      <c r="D34" s="111">
        <v>39424902</v>
      </c>
      <c r="E34" s="111">
        <v>9775044</v>
      </c>
      <c r="F34" s="111">
        <v>8831711.509999998</v>
      </c>
      <c r="G34" s="24">
        <f t="shared" si="1"/>
        <v>0.22401353109260735</v>
      </c>
      <c r="H34" s="108">
        <f t="shared" si="2"/>
        <v>0.9034958318346187</v>
      </c>
    </row>
    <row r="35" spans="2:8" ht="15.75" hidden="1">
      <c r="B35" s="109" t="s">
        <v>59</v>
      </c>
      <c r="C35" s="110" t="s">
        <v>60</v>
      </c>
      <c r="D35" s="111">
        <v>2036600</v>
      </c>
      <c r="E35" s="111">
        <v>259162</v>
      </c>
      <c r="F35" s="111">
        <v>166702.23</v>
      </c>
      <c r="G35" s="24">
        <f t="shared" si="1"/>
        <v>0.08185320141412158</v>
      </c>
      <c r="H35" s="108">
        <f t="shared" si="2"/>
        <v>0.6432356209629498</v>
      </c>
    </row>
    <row r="36" spans="2:8" ht="15.75" hidden="1">
      <c r="B36" s="109" t="s">
        <v>61</v>
      </c>
      <c r="C36" s="110" t="s">
        <v>62</v>
      </c>
      <c r="D36" s="111">
        <v>694485</v>
      </c>
      <c r="E36" s="111">
        <v>204010</v>
      </c>
      <c r="F36" s="111">
        <v>88530.04</v>
      </c>
      <c r="G36" s="24">
        <f t="shared" si="1"/>
        <v>0.12747581301252006</v>
      </c>
      <c r="H36" s="108">
        <f t="shared" si="2"/>
        <v>0.43394951227880985</v>
      </c>
    </row>
    <row r="37" spans="2:8" ht="15.75" hidden="1">
      <c r="B37" s="109" t="s">
        <v>63</v>
      </c>
      <c r="C37" s="110" t="s">
        <v>64</v>
      </c>
      <c r="D37" s="111">
        <v>170300</v>
      </c>
      <c r="E37" s="111">
        <v>21500</v>
      </c>
      <c r="F37" s="111">
        <v>12001.66</v>
      </c>
      <c r="G37" s="24">
        <f t="shared" si="1"/>
        <v>0.07047363476218438</v>
      </c>
      <c r="H37" s="108">
        <f t="shared" si="2"/>
        <v>0.5582167441860465</v>
      </c>
    </row>
    <row r="38" spans="2:8" ht="15.75" hidden="1">
      <c r="B38" s="109" t="s">
        <v>65</v>
      </c>
      <c r="C38" s="110" t="s">
        <v>66</v>
      </c>
      <c r="D38" s="111">
        <v>685100</v>
      </c>
      <c r="E38" s="111">
        <v>101458</v>
      </c>
      <c r="F38" s="111">
        <v>68094.31</v>
      </c>
      <c r="G38" s="24">
        <f t="shared" si="1"/>
        <v>0.09939324186250183</v>
      </c>
      <c r="H38" s="108">
        <f t="shared" si="2"/>
        <v>0.6711576218730904</v>
      </c>
    </row>
    <row r="39" spans="2:8" ht="15.75" hidden="1">
      <c r="B39" s="109" t="s">
        <v>67</v>
      </c>
      <c r="C39" s="110" t="s">
        <v>68</v>
      </c>
      <c r="D39" s="111">
        <v>999000</v>
      </c>
      <c r="E39" s="111">
        <v>202440</v>
      </c>
      <c r="F39" s="111">
        <v>66142.36</v>
      </c>
      <c r="G39" s="24">
        <f t="shared" si="1"/>
        <v>0.06620856856856856</v>
      </c>
      <c r="H39" s="108">
        <f t="shared" si="2"/>
        <v>0.32672574590001974</v>
      </c>
    </row>
    <row r="40" spans="2:8" ht="15.75" hidden="1">
      <c r="B40" s="109" t="s">
        <v>69</v>
      </c>
      <c r="C40" s="110" t="s">
        <v>70</v>
      </c>
      <c r="D40" s="111">
        <v>64000</v>
      </c>
      <c r="E40" s="111">
        <v>7000</v>
      </c>
      <c r="F40" s="111">
        <v>0</v>
      </c>
      <c r="G40" s="24">
        <f t="shared" si="1"/>
        <v>0</v>
      </c>
      <c r="H40" s="108">
        <f t="shared" si="2"/>
        <v>0</v>
      </c>
    </row>
    <row r="41" spans="2:8" ht="15.75" hidden="1">
      <c r="B41" s="109" t="s">
        <v>71</v>
      </c>
      <c r="C41" s="110" t="s">
        <v>72</v>
      </c>
      <c r="D41" s="111">
        <v>120000</v>
      </c>
      <c r="E41" s="111">
        <v>40000</v>
      </c>
      <c r="F41" s="111">
        <v>0</v>
      </c>
      <c r="G41" s="24">
        <f t="shared" si="1"/>
        <v>0</v>
      </c>
      <c r="H41" s="108">
        <f t="shared" si="2"/>
        <v>0</v>
      </c>
    </row>
    <row r="42" spans="2:8" ht="15.75" hidden="1">
      <c r="B42" s="109" t="s">
        <v>73</v>
      </c>
      <c r="C42" s="110" t="s">
        <v>74</v>
      </c>
      <c r="D42" s="111">
        <v>22000</v>
      </c>
      <c r="E42" s="111">
        <v>2440</v>
      </c>
      <c r="F42" s="111">
        <v>0</v>
      </c>
      <c r="G42" s="24">
        <f t="shared" si="1"/>
        <v>0</v>
      </c>
      <c r="H42" s="108">
        <f t="shared" si="2"/>
        <v>0</v>
      </c>
    </row>
    <row r="43" spans="2:8" ht="15.75" hidden="1">
      <c r="B43" s="109" t="s">
        <v>75</v>
      </c>
      <c r="C43" s="110" t="s">
        <v>132</v>
      </c>
      <c r="D43" s="111">
        <v>413000</v>
      </c>
      <c r="E43" s="111">
        <v>115000</v>
      </c>
      <c r="F43" s="111">
        <v>66142.36</v>
      </c>
      <c r="G43" s="24">
        <f t="shared" si="1"/>
        <v>0.1601509927360775</v>
      </c>
      <c r="H43" s="108">
        <f t="shared" si="2"/>
        <v>0.5751509565217391</v>
      </c>
    </row>
    <row r="44" spans="2:8" ht="15.75" hidden="1">
      <c r="B44" s="109" t="s">
        <v>76</v>
      </c>
      <c r="C44" s="110" t="s">
        <v>77</v>
      </c>
      <c r="D44" s="111">
        <v>4085726.08</v>
      </c>
      <c r="E44" s="111">
        <v>761395</v>
      </c>
      <c r="F44" s="111">
        <v>625359.86</v>
      </c>
      <c r="G44" s="24">
        <f t="shared" si="1"/>
        <v>0.15305966375504057</v>
      </c>
      <c r="H44" s="108">
        <f t="shared" si="2"/>
        <v>0.8213343402570282</v>
      </c>
    </row>
    <row r="45" spans="2:8" ht="15.75" hidden="1">
      <c r="B45" s="109" t="s">
        <v>78</v>
      </c>
      <c r="C45" s="110" t="s">
        <v>79</v>
      </c>
      <c r="D45" s="111">
        <v>81328.08</v>
      </c>
      <c r="E45" s="111">
        <v>12000</v>
      </c>
      <c r="F45" s="111">
        <v>2279</v>
      </c>
      <c r="G45" s="24">
        <f t="shared" si="1"/>
        <v>0.028022301768343725</v>
      </c>
      <c r="H45" s="108">
        <f t="shared" si="2"/>
        <v>0.18991666666666668</v>
      </c>
    </row>
    <row r="46" spans="2:8" ht="15.75" hidden="1">
      <c r="B46" s="109" t="s">
        <v>80</v>
      </c>
      <c r="C46" s="110" t="s">
        <v>29</v>
      </c>
      <c r="D46" s="111">
        <v>2112413</v>
      </c>
      <c r="E46" s="111">
        <v>463839</v>
      </c>
      <c r="F46" s="111">
        <v>385219.67</v>
      </c>
      <c r="G46" s="24">
        <f t="shared" si="1"/>
        <v>0.1823600167202152</v>
      </c>
      <c r="H46" s="108">
        <f t="shared" si="2"/>
        <v>0.830502976248224</v>
      </c>
    </row>
    <row r="47" spans="2:8" ht="15.75" hidden="1">
      <c r="B47" s="109" t="s">
        <v>81</v>
      </c>
      <c r="C47" s="110" t="s">
        <v>30</v>
      </c>
      <c r="D47" s="111">
        <v>1703850</v>
      </c>
      <c r="E47" s="111">
        <v>267461</v>
      </c>
      <c r="F47" s="111">
        <v>221116.93</v>
      </c>
      <c r="G47" s="24">
        <f t="shared" si="1"/>
        <v>0.12977488041787716</v>
      </c>
      <c r="H47" s="108">
        <f t="shared" si="2"/>
        <v>0.8267258777915285</v>
      </c>
    </row>
    <row r="48" spans="2:8" ht="15.75" hidden="1">
      <c r="B48" s="109" t="s">
        <v>82</v>
      </c>
      <c r="C48" s="110" t="s">
        <v>24</v>
      </c>
      <c r="D48" s="111">
        <v>136675</v>
      </c>
      <c r="E48" s="111">
        <v>18095</v>
      </c>
      <c r="F48" s="111">
        <v>16744.26</v>
      </c>
      <c r="G48" s="24">
        <f t="shared" si="1"/>
        <v>0.12251150539601242</v>
      </c>
      <c r="H48" s="108">
        <f t="shared" si="2"/>
        <v>0.9253528599060513</v>
      </c>
    </row>
    <row r="49" spans="2:8" ht="15.75" hidden="1">
      <c r="B49" s="109" t="s">
        <v>83</v>
      </c>
      <c r="C49" s="110" t="s">
        <v>84</v>
      </c>
      <c r="D49" s="111">
        <v>1413900</v>
      </c>
      <c r="E49" s="111">
        <v>171600</v>
      </c>
      <c r="F49" s="111">
        <v>109806.07</v>
      </c>
      <c r="G49" s="24">
        <f t="shared" si="1"/>
        <v>0.07766183605629819</v>
      </c>
      <c r="H49" s="108">
        <f t="shared" si="2"/>
        <v>0.6398955128205128</v>
      </c>
    </row>
    <row r="50" spans="2:8" ht="15.75" hidden="1">
      <c r="B50" s="109" t="s">
        <v>85</v>
      </c>
      <c r="C50" s="110" t="s">
        <v>86</v>
      </c>
      <c r="D50" s="111">
        <v>20000</v>
      </c>
      <c r="E50" s="111">
        <v>3300</v>
      </c>
      <c r="F50" s="111">
        <v>0</v>
      </c>
      <c r="G50" s="24">
        <f t="shared" si="1"/>
        <v>0</v>
      </c>
      <c r="H50" s="108">
        <f t="shared" si="2"/>
        <v>0</v>
      </c>
    </row>
    <row r="51" spans="2:8" ht="15.75" hidden="1">
      <c r="B51" s="109" t="s">
        <v>87</v>
      </c>
      <c r="C51" s="110" t="s">
        <v>88</v>
      </c>
      <c r="D51" s="111">
        <v>1393900</v>
      </c>
      <c r="E51" s="111">
        <v>168300</v>
      </c>
      <c r="F51" s="111">
        <v>109806.07</v>
      </c>
      <c r="G51" s="24">
        <f t="shared" si="1"/>
        <v>0.0787761460649975</v>
      </c>
      <c r="H51" s="108">
        <f t="shared" si="2"/>
        <v>0.6524424836601308</v>
      </c>
    </row>
    <row r="52" spans="2:8" ht="15.75" hidden="1">
      <c r="B52" s="109" t="s">
        <v>89</v>
      </c>
      <c r="C52" s="110" t="s">
        <v>90</v>
      </c>
      <c r="D52" s="111">
        <v>2455366</v>
      </c>
      <c r="E52" s="111">
        <v>1011100</v>
      </c>
      <c r="F52" s="111">
        <v>825703.53</v>
      </c>
      <c r="G52" s="24">
        <f t="shared" si="1"/>
        <v>0.33628531550897095</v>
      </c>
      <c r="H52" s="108">
        <f t="shared" si="2"/>
        <v>0.8166388388883394</v>
      </c>
    </row>
    <row r="53" spans="2:8" ht="15.75" hidden="1">
      <c r="B53" s="109" t="s">
        <v>91</v>
      </c>
      <c r="C53" s="110" t="s">
        <v>92</v>
      </c>
      <c r="D53" s="111">
        <v>2455366</v>
      </c>
      <c r="E53" s="111">
        <v>1011100</v>
      </c>
      <c r="F53" s="111">
        <v>825703.53</v>
      </c>
      <c r="G53" s="24">
        <f t="shared" si="1"/>
        <v>0.33628531550897095</v>
      </c>
      <c r="H53" s="108">
        <f t="shared" si="2"/>
        <v>0.8166388388883394</v>
      </c>
    </row>
    <row r="54" spans="2:8" ht="15.75" hidden="1">
      <c r="B54" s="109" t="s">
        <v>93</v>
      </c>
      <c r="C54" s="110" t="s">
        <v>94</v>
      </c>
      <c r="D54" s="111">
        <v>276000</v>
      </c>
      <c r="E54" s="111">
        <v>0</v>
      </c>
      <c r="F54" s="111">
        <v>0</v>
      </c>
      <c r="G54" s="24">
        <f t="shared" si="1"/>
        <v>0</v>
      </c>
      <c r="H54" s="108" t="e">
        <f t="shared" si="2"/>
        <v>#DIV/0!</v>
      </c>
    </row>
    <row r="55" spans="2:8" ht="15.75" hidden="1">
      <c r="B55" s="109" t="s">
        <v>95</v>
      </c>
      <c r="C55" s="110" t="s">
        <v>96</v>
      </c>
      <c r="D55" s="111">
        <v>276000</v>
      </c>
      <c r="E55" s="111">
        <v>0</v>
      </c>
      <c r="F55" s="111">
        <v>0</v>
      </c>
      <c r="G55" s="24">
        <f t="shared" si="1"/>
        <v>0</v>
      </c>
      <c r="H55" s="108" t="e">
        <f t="shared" si="2"/>
        <v>#DIV/0!</v>
      </c>
    </row>
    <row r="56" spans="2:8" ht="15.75" hidden="1">
      <c r="B56" s="109" t="s">
        <v>97</v>
      </c>
      <c r="C56" s="110" t="s">
        <v>288</v>
      </c>
      <c r="D56" s="111">
        <v>20000</v>
      </c>
      <c r="E56" s="111">
        <v>20000</v>
      </c>
      <c r="F56" s="111">
        <v>0</v>
      </c>
      <c r="G56" s="24">
        <f t="shared" si="1"/>
        <v>0</v>
      </c>
      <c r="H56" s="108">
        <f t="shared" si="2"/>
        <v>0</v>
      </c>
    </row>
    <row r="57" spans="2:8" ht="15.75" hidden="1">
      <c r="B57" s="109" t="s">
        <v>98</v>
      </c>
      <c r="C57" s="110" t="s">
        <v>99</v>
      </c>
      <c r="D57" s="111">
        <v>20000</v>
      </c>
      <c r="E57" s="111">
        <v>20000</v>
      </c>
      <c r="F57" s="111">
        <v>0</v>
      </c>
      <c r="G57" s="24">
        <f t="shared" si="1"/>
        <v>0</v>
      </c>
      <c r="H57" s="108">
        <f t="shared" si="2"/>
        <v>0</v>
      </c>
    </row>
    <row r="58" spans="2:8" ht="15.75" hidden="1">
      <c r="B58" s="109" t="s">
        <v>100</v>
      </c>
      <c r="C58" s="110" t="s">
        <v>101</v>
      </c>
      <c r="D58" s="111">
        <v>24307081.92</v>
      </c>
      <c r="E58" s="111">
        <v>7469338.92</v>
      </c>
      <c r="F58" s="111">
        <v>7447646.32</v>
      </c>
      <c r="G58" s="24">
        <f t="shared" si="1"/>
        <v>0.3063982070950292</v>
      </c>
      <c r="H58" s="108">
        <f t="shared" si="2"/>
        <v>0.9970957804656694</v>
      </c>
    </row>
    <row r="59" spans="2:8" ht="15.75" hidden="1">
      <c r="B59" s="109" t="s">
        <v>102</v>
      </c>
      <c r="C59" s="110" t="s">
        <v>103</v>
      </c>
      <c r="D59" s="111">
        <v>380000</v>
      </c>
      <c r="E59" s="111">
        <v>0</v>
      </c>
      <c r="F59" s="111">
        <v>0</v>
      </c>
      <c r="G59" s="24">
        <f t="shared" si="1"/>
        <v>0</v>
      </c>
      <c r="H59" s="108" t="e">
        <f t="shared" si="2"/>
        <v>#DIV/0!</v>
      </c>
    </row>
    <row r="60" spans="2:8" ht="15.75" hidden="1">
      <c r="B60" s="109" t="s">
        <v>104</v>
      </c>
      <c r="C60" s="110" t="s">
        <v>105</v>
      </c>
      <c r="D60" s="111">
        <v>15786100</v>
      </c>
      <c r="E60" s="111">
        <v>3944800</v>
      </c>
      <c r="F60" s="111">
        <v>3944800</v>
      </c>
      <c r="G60" s="24">
        <f t="shared" si="1"/>
        <v>0.24989072665192796</v>
      </c>
      <c r="H60" s="108">
        <f t="shared" si="2"/>
        <v>1</v>
      </c>
    </row>
    <row r="61" spans="2:8" ht="15.75" hidden="1">
      <c r="B61" s="109" t="s">
        <v>106</v>
      </c>
      <c r="C61" s="110" t="s">
        <v>426</v>
      </c>
      <c r="D61" s="111">
        <v>120000</v>
      </c>
      <c r="E61" s="111">
        <v>33680</v>
      </c>
      <c r="F61" s="111">
        <v>11987.4</v>
      </c>
      <c r="G61" s="24">
        <f t="shared" si="1"/>
        <v>0.099895</v>
      </c>
      <c r="H61" s="108">
        <f t="shared" si="2"/>
        <v>0.35592042755344416</v>
      </c>
    </row>
    <row r="62" spans="2:8" ht="15.75" hidden="1">
      <c r="B62" s="109" t="s">
        <v>107</v>
      </c>
      <c r="C62" s="110" t="s">
        <v>108</v>
      </c>
      <c r="D62" s="111">
        <v>203200</v>
      </c>
      <c r="E62" s="111">
        <v>50820</v>
      </c>
      <c r="F62" s="111">
        <v>50820</v>
      </c>
      <c r="G62" s="24">
        <f t="shared" si="1"/>
        <v>0.2500984251968504</v>
      </c>
      <c r="H62" s="108">
        <f aca="true" t="shared" si="3" ref="H62:H93">F62/E62</f>
        <v>1</v>
      </c>
    </row>
    <row r="63" spans="2:8" ht="15.75" hidden="1">
      <c r="B63" s="109" t="s">
        <v>109</v>
      </c>
      <c r="C63" s="110" t="s">
        <v>196</v>
      </c>
      <c r="D63" s="111">
        <v>7817781.92</v>
      </c>
      <c r="E63" s="111">
        <v>3440038.92</v>
      </c>
      <c r="F63" s="111">
        <v>3440038.92</v>
      </c>
      <c r="G63" s="24">
        <f t="shared" si="1"/>
        <v>0.44002748544308334</v>
      </c>
      <c r="H63" s="108">
        <f t="shared" si="3"/>
        <v>1</v>
      </c>
    </row>
    <row r="64" spans="2:8" ht="15.75" hidden="1">
      <c r="B64" s="110" t="s">
        <v>110</v>
      </c>
      <c r="C64" s="110"/>
      <c r="D64" s="111">
        <v>95016902</v>
      </c>
      <c r="E64" s="111">
        <v>24917855.92</v>
      </c>
      <c r="F64" s="111">
        <v>21172160.389999993</v>
      </c>
      <c r="G64" s="24">
        <f t="shared" si="1"/>
        <v>0.22282520208878198</v>
      </c>
      <c r="H64" s="108">
        <f t="shared" si="3"/>
        <v>0.8496782571491805</v>
      </c>
    </row>
    <row r="65" spans="2:8" ht="15.75" hidden="1">
      <c r="B65" s="22" t="s">
        <v>285</v>
      </c>
      <c r="C65" s="16" t="s">
        <v>286</v>
      </c>
      <c r="D65" s="112"/>
      <c r="E65" s="23"/>
      <c r="F65" s="23"/>
      <c r="G65" s="24">
        <f t="shared" si="1"/>
      </c>
      <c r="H65" s="108" t="e">
        <f t="shared" si="3"/>
        <v>#DIV/0!</v>
      </c>
    </row>
    <row r="66" spans="2:8" ht="15.75" hidden="1">
      <c r="B66" s="22" t="s">
        <v>287</v>
      </c>
      <c r="C66" s="20" t="s">
        <v>199</v>
      </c>
      <c r="D66" s="112"/>
      <c r="E66" s="23"/>
      <c r="F66" s="23"/>
      <c r="G66" s="24">
        <f t="shared" si="1"/>
      </c>
      <c r="H66" s="108" t="e">
        <f t="shared" si="3"/>
        <v>#DIV/0!</v>
      </c>
    </row>
    <row r="67" spans="2:8" ht="30" hidden="1">
      <c r="B67" s="22" t="s">
        <v>200</v>
      </c>
      <c r="C67" s="21" t="s">
        <v>201</v>
      </c>
      <c r="D67" s="112"/>
      <c r="E67" s="23"/>
      <c r="F67" s="23"/>
      <c r="G67" s="24">
        <f t="shared" si="1"/>
      </c>
      <c r="H67" s="108" t="e">
        <f t="shared" si="3"/>
        <v>#DIV/0!</v>
      </c>
    </row>
    <row r="68" spans="2:8" ht="15.75" hidden="1">
      <c r="B68" s="22" t="s">
        <v>202</v>
      </c>
      <c r="C68" s="21" t="s">
        <v>203</v>
      </c>
      <c r="D68" s="112"/>
      <c r="E68" s="23"/>
      <c r="F68" s="23"/>
      <c r="G68" s="24">
        <f t="shared" si="1"/>
      </c>
      <c r="H68" s="108" t="e">
        <f t="shared" si="3"/>
        <v>#DIV/0!</v>
      </c>
    </row>
    <row r="69" spans="2:8" ht="30" hidden="1">
      <c r="B69" s="22" t="s">
        <v>204</v>
      </c>
      <c r="C69" s="21" t="s">
        <v>205</v>
      </c>
      <c r="D69" s="112"/>
      <c r="E69" s="23"/>
      <c r="F69" s="23"/>
      <c r="G69" s="24">
        <f t="shared" si="1"/>
      </c>
      <c r="H69" s="108" t="e">
        <f t="shared" si="3"/>
        <v>#DIV/0!</v>
      </c>
    </row>
    <row r="70" spans="2:8" ht="15.75" hidden="1">
      <c r="B70" s="22" t="s">
        <v>206</v>
      </c>
      <c r="C70" s="21" t="s">
        <v>379</v>
      </c>
      <c r="D70" s="112"/>
      <c r="E70" s="23"/>
      <c r="F70" s="23"/>
      <c r="G70" s="24">
        <f t="shared" si="1"/>
      </c>
      <c r="H70" s="108" t="e">
        <f t="shared" si="3"/>
        <v>#DIV/0!</v>
      </c>
    </row>
    <row r="71" spans="2:8" ht="15.75" hidden="1">
      <c r="B71" s="22" t="s">
        <v>380</v>
      </c>
      <c r="C71" s="21" t="s">
        <v>381</v>
      </c>
      <c r="D71" s="112"/>
      <c r="E71" s="23"/>
      <c r="F71" s="23"/>
      <c r="G71" s="24">
        <f t="shared" si="1"/>
      </c>
      <c r="H71" s="108" t="e">
        <f t="shared" si="3"/>
        <v>#DIV/0!</v>
      </c>
    </row>
    <row r="72" spans="2:8" ht="15.75" hidden="1">
      <c r="B72" s="22" t="s">
        <v>382</v>
      </c>
      <c r="C72" s="20" t="s">
        <v>383</v>
      </c>
      <c r="D72" s="112"/>
      <c r="E72" s="23"/>
      <c r="F72" s="23"/>
      <c r="G72" s="24">
        <f t="shared" si="1"/>
      </c>
      <c r="H72" s="108" t="e">
        <f t="shared" si="3"/>
        <v>#DIV/0!</v>
      </c>
    </row>
    <row r="73" spans="2:8" ht="15.75" hidden="1">
      <c r="B73" s="22" t="s">
        <v>384</v>
      </c>
      <c r="C73" s="21" t="s">
        <v>385</v>
      </c>
      <c r="D73" s="112"/>
      <c r="E73" s="23"/>
      <c r="F73" s="23"/>
      <c r="G73" s="24">
        <f t="shared" si="1"/>
      </c>
      <c r="H73" s="108" t="e">
        <f t="shared" si="3"/>
        <v>#DIV/0!</v>
      </c>
    </row>
    <row r="74" spans="2:8" ht="15.75" hidden="1">
      <c r="B74" s="22" t="s">
        <v>386</v>
      </c>
      <c r="C74" s="21" t="s">
        <v>387</v>
      </c>
      <c r="D74" s="112"/>
      <c r="E74" s="23"/>
      <c r="F74" s="23"/>
      <c r="G74" s="24">
        <f t="shared" si="1"/>
      </c>
      <c r="H74" s="108" t="e">
        <f t="shared" si="3"/>
        <v>#DIV/0!</v>
      </c>
    </row>
    <row r="75" spans="2:8" ht="15.75" hidden="1">
      <c r="B75" s="22" t="s">
        <v>388</v>
      </c>
      <c r="C75" s="21" t="s">
        <v>389</v>
      </c>
      <c r="D75" s="112"/>
      <c r="E75" s="23"/>
      <c r="F75" s="23"/>
      <c r="G75" s="24">
        <f t="shared" si="1"/>
      </c>
      <c r="H75" s="108" t="e">
        <f t="shared" si="3"/>
        <v>#DIV/0!</v>
      </c>
    </row>
    <row r="76" spans="2:8" ht="15.75" hidden="1">
      <c r="B76" s="22" t="s">
        <v>390</v>
      </c>
      <c r="C76" s="21" t="s">
        <v>391</v>
      </c>
      <c r="D76" s="112"/>
      <c r="E76" s="23"/>
      <c r="F76" s="23"/>
      <c r="G76" s="24">
        <f t="shared" si="1"/>
      </c>
      <c r="H76" s="108" t="e">
        <f t="shared" si="3"/>
        <v>#DIV/0!</v>
      </c>
    </row>
    <row r="77" spans="2:8" ht="15.75" hidden="1">
      <c r="B77" s="22" t="s">
        <v>392</v>
      </c>
      <c r="C77" s="21" t="s">
        <v>393</v>
      </c>
      <c r="D77" s="112"/>
      <c r="E77" s="23"/>
      <c r="F77" s="23"/>
      <c r="G77" s="24">
        <f t="shared" si="1"/>
      </c>
      <c r="H77" s="108" t="e">
        <f t="shared" si="3"/>
        <v>#DIV/0!</v>
      </c>
    </row>
    <row r="78" spans="2:8" ht="15.75" hidden="1">
      <c r="B78" s="22" t="s">
        <v>394</v>
      </c>
      <c r="C78" s="20" t="s">
        <v>395</v>
      </c>
      <c r="D78" s="112"/>
      <c r="E78" s="23"/>
      <c r="F78" s="23"/>
      <c r="G78" s="24">
        <f t="shared" si="1"/>
      </c>
      <c r="H78" s="108" t="e">
        <f t="shared" si="3"/>
        <v>#DIV/0!</v>
      </c>
    </row>
    <row r="79" spans="2:8" ht="15.75" hidden="1">
      <c r="B79" s="22" t="s">
        <v>396</v>
      </c>
      <c r="C79" s="16" t="s">
        <v>397</v>
      </c>
      <c r="D79" s="112"/>
      <c r="E79" s="23"/>
      <c r="F79" s="23"/>
      <c r="G79" s="24">
        <f t="shared" si="1"/>
      </c>
      <c r="H79" s="108" t="e">
        <f t="shared" si="3"/>
        <v>#DIV/0!</v>
      </c>
    </row>
    <row r="80" spans="2:8" ht="15.75" hidden="1">
      <c r="B80" s="22" t="s">
        <v>398</v>
      </c>
      <c r="C80" s="20" t="s">
        <v>399</v>
      </c>
      <c r="D80" s="112"/>
      <c r="E80" s="23"/>
      <c r="F80" s="23"/>
      <c r="G80" s="24">
        <f t="shared" si="1"/>
      </c>
      <c r="H80" s="108" t="e">
        <f t="shared" si="3"/>
        <v>#DIV/0!</v>
      </c>
    </row>
    <row r="81" spans="2:8" ht="15.75" hidden="1">
      <c r="B81" s="22" t="s">
        <v>400</v>
      </c>
      <c r="C81" s="21" t="s">
        <v>401</v>
      </c>
      <c r="D81" s="112"/>
      <c r="E81" s="23"/>
      <c r="F81" s="23"/>
      <c r="G81" s="24">
        <f t="shared" si="1"/>
      </c>
      <c r="H81" s="108" t="e">
        <f t="shared" si="3"/>
        <v>#DIV/0!</v>
      </c>
    </row>
    <row r="82" spans="2:8" ht="15.75" hidden="1">
      <c r="B82" s="22" t="s">
        <v>402</v>
      </c>
      <c r="C82" s="21" t="s">
        <v>403</v>
      </c>
      <c r="D82" s="112"/>
      <c r="E82" s="23"/>
      <c r="F82" s="23"/>
      <c r="G82" s="24">
        <f t="shared" si="1"/>
      </c>
      <c r="H82" s="108" t="e">
        <f t="shared" si="3"/>
        <v>#DIV/0!</v>
      </c>
    </row>
    <row r="83" spans="2:8" ht="15.75" hidden="1">
      <c r="B83" s="22" t="s">
        <v>404</v>
      </c>
      <c r="C83" s="21" t="s">
        <v>405</v>
      </c>
      <c r="D83" s="112"/>
      <c r="E83" s="23"/>
      <c r="F83" s="23"/>
      <c r="G83" s="24">
        <f t="shared" si="1"/>
      </c>
      <c r="H83" s="108" t="e">
        <f t="shared" si="3"/>
        <v>#DIV/0!</v>
      </c>
    </row>
    <row r="84" spans="2:8" ht="30" hidden="1">
      <c r="B84" s="22" t="s">
        <v>406</v>
      </c>
      <c r="C84" s="20" t="s">
        <v>407</v>
      </c>
      <c r="D84" s="112"/>
      <c r="E84" s="23"/>
      <c r="F84" s="23"/>
      <c r="G84" s="24">
        <f t="shared" si="1"/>
      </c>
      <c r="H84" s="108" t="e">
        <f t="shared" si="3"/>
        <v>#DIV/0!</v>
      </c>
    </row>
    <row r="85" spans="2:8" ht="15.75" hidden="1">
      <c r="B85" s="22" t="s">
        <v>408</v>
      </c>
      <c r="C85" s="21" t="s">
        <v>409</v>
      </c>
      <c r="D85" s="112"/>
      <c r="E85" s="23"/>
      <c r="F85" s="23"/>
      <c r="G85" s="24">
        <f t="shared" si="1"/>
      </c>
      <c r="H85" s="108" t="e">
        <f t="shared" si="3"/>
        <v>#DIV/0!</v>
      </c>
    </row>
    <row r="86" spans="2:8" ht="15.75" hidden="1">
      <c r="B86" s="22" t="s">
        <v>410</v>
      </c>
      <c r="C86" s="21" t="s">
        <v>411</v>
      </c>
      <c r="D86" s="112"/>
      <c r="E86" s="23"/>
      <c r="F86" s="23"/>
      <c r="G86" s="24">
        <f t="shared" si="1"/>
      </c>
      <c r="H86" s="108" t="e">
        <f t="shared" si="3"/>
        <v>#DIV/0!</v>
      </c>
    </row>
    <row r="87" spans="2:8" ht="15.75" hidden="1">
      <c r="B87" s="22" t="s">
        <v>412</v>
      </c>
      <c r="C87" s="21" t="s">
        <v>413</v>
      </c>
      <c r="D87" s="112"/>
      <c r="E87" s="23"/>
      <c r="F87" s="23"/>
      <c r="G87" s="24">
        <f t="shared" si="1"/>
      </c>
      <c r="H87" s="108" t="e">
        <f t="shared" si="3"/>
        <v>#DIV/0!</v>
      </c>
    </row>
    <row r="88" spans="2:8" ht="15.75" hidden="1">
      <c r="B88" s="22" t="s">
        <v>414</v>
      </c>
      <c r="C88" s="21" t="s">
        <v>415</v>
      </c>
      <c r="D88" s="112"/>
      <c r="E88" s="23"/>
      <c r="F88" s="23"/>
      <c r="G88" s="24">
        <f t="shared" si="1"/>
      </c>
      <c r="H88" s="108" t="e">
        <f t="shared" si="3"/>
        <v>#DIV/0!</v>
      </c>
    </row>
    <row r="89" spans="2:8" ht="15.75" hidden="1">
      <c r="B89" s="22" t="s">
        <v>416</v>
      </c>
      <c r="C89" s="21" t="s">
        <v>417</v>
      </c>
      <c r="D89" s="112"/>
      <c r="E89" s="23"/>
      <c r="F89" s="23"/>
      <c r="G89" s="24">
        <f t="shared" si="1"/>
      </c>
      <c r="H89" s="108" t="e">
        <f t="shared" si="3"/>
        <v>#DIV/0!</v>
      </c>
    </row>
    <row r="90" spans="2:8" ht="15.75" hidden="1">
      <c r="B90" s="22" t="s">
        <v>418</v>
      </c>
      <c r="C90" s="21" t="s">
        <v>419</v>
      </c>
      <c r="D90" s="112"/>
      <c r="E90" s="23"/>
      <c r="F90" s="23"/>
      <c r="G90" s="24">
        <f t="shared" si="1"/>
      </c>
      <c r="H90" s="108" t="e">
        <f t="shared" si="3"/>
        <v>#DIV/0!</v>
      </c>
    </row>
    <row r="91" spans="2:8" ht="15.75" hidden="1">
      <c r="B91" s="22" t="s">
        <v>420</v>
      </c>
      <c r="C91" s="21" t="s">
        <v>421</v>
      </c>
      <c r="D91" s="112"/>
      <c r="E91" s="23"/>
      <c r="F91" s="23"/>
      <c r="G91" s="24">
        <f t="shared" si="1"/>
      </c>
      <c r="H91" s="108" t="e">
        <f t="shared" si="3"/>
        <v>#DIV/0!</v>
      </c>
    </row>
    <row r="92" spans="2:8" ht="15.75" hidden="1">
      <c r="B92" s="22" t="s">
        <v>422</v>
      </c>
      <c r="C92" s="21" t="s">
        <v>423</v>
      </c>
      <c r="D92" s="112"/>
      <c r="E92" s="23"/>
      <c r="F92" s="23"/>
      <c r="G92" s="24">
        <f t="shared" si="1"/>
      </c>
      <c r="H92" s="108" t="e">
        <f t="shared" si="3"/>
        <v>#DIV/0!</v>
      </c>
    </row>
    <row r="93" spans="2:8" ht="15.75" hidden="1">
      <c r="B93" s="22" t="s">
        <v>424</v>
      </c>
      <c r="C93" s="16" t="s">
        <v>6</v>
      </c>
      <c r="D93" s="112"/>
      <c r="E93" s="23"/>
      <c r="F93" s="23"/>
      <c r="G93" s="24">
        <f t="shared" si="1"/>
      </c>
      <c r="H93" s="108" t="e">
        <f t="shared" si="3"/>
        <v>#DIV/0!</v>
      </c>
    </row>
    <row r="94" spans="2:8" ht="15.75" hidden="1">
      <c r="B94" s="22" t="s">
        <v>7</v>
      </c>
      <c r="C94" s="20" t="s">
        <v>8</v>
      </c>
      <c r="D94" s="112"/>
      <c r="E94" s="23"/>
      <c r="F94" s="23"/>
      <c r="G94" s="24">
        <f aca="true" t="shared" si="4" ref="G94:G110">IF(D94=0,"",F94/D94)</f>
      </c>
      <c r="H94" s="108" t="e">
        <f aca="true" t="shared" si="5" ref="H94:H125">F94/E94</f>
        <v>#DIV/0!</v>
      </c>
    </row>
    <row r="95" spans="2:8" ht="15.75" hidden="1">
      <c r="B95" s="22" t="s">
        <v>9</v>
      </c>
      <c r="C95" s="20" t="s">
        <v>10</v>
      </c>
      <c r="D95" s="112"/>
      <c r="E95" s="23"/>
      <c r="F95" s="23"/>
      <c r="G95" s="24">
        <f t="shared" si="4"/>
      </c>
      <c r="H95" s="108" t="e">
        <f t="shared" si="5"/>
        <v>#DIV/0!</v>
      </c>
    </row>
    <row r="96" spans="2:8" ht="15.75" hidden="1">
      <c r="B96" s="22" t="s">
        <v>11</v>
      </c>
      <c r="C96" s="20" t="s">
        <v>12</v>
      </c>
      <c r="D96" s="112"/>
      <c r="E96" s="23"/>
      <c r="F96" s="23"/>
      <c r="G96" s="24">
        <f t="shared" si="4"/>
      </c>
      <c r="H96" s="108" t="e">
        <f t="shared" si="5"/>
        <v>#DIV/0!</v>
      </c>
    </row>
    <row r="97" spans="2:8" ht="30" hidden="1">
      <c r="B97" s="22" t="s">
        <v>13</v>
      </c>
      <c r="C97" s="21" t="s">
        <v>14</v>
      </c>
      <c r="D97" s="112"/>
      <c r="E97" s="23"/>
      <c r="F97" s="23"/>
      <c r="G97" s="24">
        <f t="shared" si="4"/>
      </c>
      <c r="H97" s="108" t="e">
        <f t="shared" si="5"/>
        <v>#DIV/0!</v>
      </c>
    </row>
    <row r="98" spans="2:8" ht="15.75" hidden="1">
      <c r="B98" s="22" t="s">
        <v>15</v>
      </c>
      <c r="C98" s="21" t="s">
        <v>16</v>
      </c>
      <c r="D98" s="112"/>
      <c r="E98" s="23"/>
      <c r="F98" s="23"/>
      <c r="G98" s="24">
        <f t="shared" si="4"/>
      </c>
      <c r="H98" s="108" t="e">
        <f t="shared" si="5"/>
        <v>#DIV/0!</v>
      </c>
    </row>
    <row r="99" spans="2:8" ht="15.75" hidden="1">
      <c r="B99" s="22" t="s">
        <v>17</v>
      </c>
      <c r="C99" s="20" t="s">
        <v>18</v>
      </c>
      <c r="D99" s="112"/>
      <c r="E99" s="23"/>
      <c r="F99" s="23"/>
      <c r="G99" s="24">
        <f t="shared" si="4"/>
      </c>
      <c r="H99" s="108" t="e">
        <f t="shared" si="5"/>
        <v>#DIV/0!</v>
      </c>
    </row>
    <row r="100" spans="2:8" ht="15.75" hidden="1">
      <c r="B100" s="22" t="s">
        <v>19</v>
      </c>
      <c r="C100" s="20" t="s">
        <v>20</v>
      </c>
      <c r="D100" s="112"/>
      <c r="E100" s="23"/>
      <c r="F100" s="23"/>
      <c r="G100" s="24">
        <f t="shared" si="4"/>
      </c>
      <c r="H100" s="108" t="e">
        <f t="shared" si="5"/>
        <v>#DIV/0!</v>
      </c>
    </row>
    <row r="101" spans="2:8" ht="15.75" hidden="1">
      <c r="B101" s="22" t="s">
        <v>21</v>
      </c>
      <c r="C101" s="21" t="s">
        <v>22</v>
      </c>
      <c r="D101" s="112"/>
      <c r="E101" s="23"/>
      <c r="F101" s="23"/>
      <c r="G101" s="24">
        <f t="shared" si="4"/>
      </c>
      <c r="H101" s="108" t="e">
        <f t="shared" si="5"/>
        <v>#DIV/0!</v>
      </c>
    </row>
    <row r="102" spans="2:8" ht="15.75" hidden="1">
      <c r="B102" s="22" t="s">
        <v>23</v>
      </c>
      <c r="C102" s="21" t="s">
        <v>184</v>
      </c>
      <c r="D102" s="112"/>
      <c r="E102" s="23"/>
      <c r="F102" s="23"/>
      <c r="G102" s="24">
        <f t="shared" si="4"/>
      </c>
      <c r="H102" s="108" t="e">
        <f t="shared" si="5"/>
        <v>#DIV/0!</v>
      </c>
    </row>
    <row r="103" spans="2:8" ht="15.75" hidden="1">
      <c r="B103" s="22" t="s">
        <v>185</v>
      </c>
      <c r="C103" s="21" t="s">
        <v>186</v>
      </c>
      <c r="D103" s="112"/>
      <c r="E103" s="23"/>
      <c r="F103" s="23"/>
      <c r="G103" s="24">
        <f t="shared" si="4"/>
      </c>
      <c r="H103" s="108" t="e">
        <f t="shared" si="5"/>
        <v>#DIV/0!</v>
      </c>
    </row>
    <row r="104" spans="2:8" ht="15.75" hidden="1">
      <c r="B104" s="22" t="s">
        <v>187</v>
      </c>
      <c r="C104" s="21" t="s">
        <v>188</v>
      </c>
      <c r="D104" s="112"/>
      <c r="E104" s="23"/>
      <c r="F104" s="23"/>
      <c r="G104" s="24">
        <f t="shared" si="4"/>
      </c>
      <c r="H104" s="108" t="e">
        <f t="shared" si="5"/>
        <v>#DIV/0!</v>
      </c>
    </row>
    <row r="105" spans="2:8" ht="30" hidden="1">
      <c r="B105" s="22" t="s">
        <v>189</v>
      </c>
      <c r="C105" s="21" t="s">
        <v>190</v>
      </c>
      <c r="D105" s="112"/>
      <c r="E105" s="23"/>
      <c r="F105" s="23"/>
      <c r="G105" s="24">
        <f t="shared" si="4"/>
      </c>
      <c r="H105" s="108" t="e">
        <f t="shared" si="5"/>
        <v>#DIV/0!</v>
      </c>
    </row>
    <row r="106" spans="2:8" ht="60" hidden="1">
      <c r="B106" s="22" t="s">
        <v>191</v>
      </c>
      <c r="C106" s="21" t="s">
        <v>192</v>
      </c>
      <c r="D106" s="112"/>
      <c r="E106" s="23"/>
      <c r="F106" s="23"/>
      <c r="G106" s="24">
        <f t="shared" si="4"/>
      </c>
      <c r="H106" s="108" t="e">
        <f t="shared" si="5"/>
        <v>#DIV/0!</v>
      </c>
    </row>
    <row r="107" spans="2:8" ht="45" hidden="1">
      <c r="B107" s="22" t="s">
        <v>193</v>
      </c>
      <c r="C107" s="21" t="s">
        <v>303</v>
      </c>
      <c r="D107" s="112"/>
      <c r="E107" s="23"/>
      <c r="F107" s="23"/>
      <c r="G107" s="24">
        <f t="shared" si="4"/>
      </c>
      <c r="H107" s="108" t="e">
        <f t="shared" si="5"/>
        <v>#DIV/0!</v>
      </c>
    </row>
    <row r="108" spans="2:8" ht="15.75" hidden="1">
      <c r="B108" s="22" t="s">
        <v>304</v>
      </c>
      <c r="C108" s="21" t="s">
        <v>305</v>
      </c>
      <c r="D108" s="112"/>
      <c r="E108" s="23"/>
      <c r="F108" s="23"/>
      <c r="G108" s="24">
        <f t="shared" si="4"/>
      </c>
      <c r="H108" s="108" t="e">
        <f t="shared" si="5"/>
        <v>#DIV/0!</v>
      </c>
    </row>
    <row r="109" spans="2:8" ht="30" hidden="1">
      <c r="B109" s="22" t="s">
        <v>306</v>
      </c>
      <c r="C109" s="21" t="s">
        <v>307</v>
      </c>
      <c r="D109" s="112"/>
      <c r="E109" s="23"/>
      <c r="F109" s="23"/>
      <c r="G109" s="24">
        <f t="shared" si="4"/>
      </c>
      <c r="H109" s="108" t="e">
        <f t="shared" si="5"/>
        <v>#DIV/0!</v>
      </c>
    </row>
    <row r="110" spans="2:8" ht="15.75" hidden="1">
      <c r="B110" s="22" t="s">
        <v>308</v>
      </c>
      <c r="C110" s="20" t="s">
        <v>309</v>
      </c>
      <c r="D110" s="112"/>
      <c r="E110" s="23"/>
      <c r="F110" s="23"/>
      <c r="G110" s="24">
        <f t="shared" si="4"/>
      </c>
      <c r="H110" s="108" t="e">
        <f t="shared" si="5"/>
        <v>#DIV/0!</v>
      </c>
    </row>
    <row r="111" spans="2:8" ht="15.75" hidden="1">
      <c r="B111" s="22" t="s">
        <v>310</v>
      </c>
      <c r="C111" s="16" t="s">
        <v>313</v>
      </c>
      <c r="D111" s="112"/>
      <c r="E111" s="23"/>
      <c r="F111" s="23"/>
      <c r="G111" s="24"/>
      <c r="H111" s="108" t="e">
        <f t="shared" si="5"/>
        <v>#DIV/0!</v>
      </c>
    </row>
    <row r="112" spans="2:8" ht="15.75" hidden="1">
      <c r="B112" s="22" t="s">
        <v>314</v>
      </c>
      <c r="C112" s="20" t="s">
        <v>315</v>
      </c>
      <c r="D112" s="112"/>
      <c r="E112" s="23"/>
      <c r="F112" s="23"/>
      <c r="G112" s="24"/>
      <c r="H112" s="108" t="e">
        <f t="shared" si="5"/>
        <v>#DIV/0!</v>
      </c>
    </row>
    <row r="113" spans="2:8" ht="30" hidden="1">
      <c r="B113" s="22" t="s">
        <v>316</v>
      </c>
      <c r="C113" s="21" t="s">
        <v>317</v>
      </c>
      <c r="D113" s="112"/>
      <c r="E113" s="23"/>
      <c r="F113" s="23"/>
      <c r="G113" s="24"/>
      <c r="H113" s="108" t="e">
        <f t="shared" si="5"/>
        <v>#DIV/0!</v>
      </c>
    </row>
    <row r="114" spans="2:8" ht="15.75" hidden="1">
      <c r="B114" s="22" t="s">
        <v>318</v>
      </c>
      <c r="C114" s="21" t="s">
        <v>319</v>
      </c>
      <c r="D114" s="112"/>
      <c r="E114" s="23"/>
      <c r="F114" s="23"/>
      <c r="G114" s="24"/>
      <c r="H114" s="108" t="e">
        <f t="shared" si="5"/>
        <v>#DIV/0!</v>
      </c>
    </row>
    <row r="115" spans="2:8" ht="15.75" hidden="1">
      <c r="B115" s="22" t="s">
        <v>320</v>
      </c>
      <c r="C115" s="21" t="s">
        <v>321</v>
      </c>
      <c r="D115" s="112"/>
      <c r="E115" s="23"/>
      <c r="F115" s="23"/>
      <c r="G115" s="24"/>
      <c r="H115" s="108" t="e">
        <f t="shared" si="5"/>
        <v>#DIV/0!</v>
      </c>
    </row>
    <row r="116" spans="2:8" ht="15.75" hidden="1">
      <c r="B116" s="22" t="s">
        <v>322</v>
      </c>
      <c r="C116" s="21" t="s">
        <v>323</v>
      </c>
      <c r="D116" s="112"/>
      <c r="E116" s="23"/>
      <c r="F116" s="23"/>
      <c r="G116" s="24"/>
      <c r="H116" s="108" t="e">
        <f t="shared" si="5"/>
        <v>#DIV/0!</v>
      </c>
    </row>
    <row r="117" spans="2:8" ht="15.75" hidden="1">
      <c r="B117" s="22" t="s">
        <v>324</v>
      </c>
      <c r="C117" s="21" t="s">
        <v>325</v>
      </c>
      <c r="D117" s="112"/>
      <c r="E117" s="23"/>
      <c r="F117" s="23"/>
      <c r="G117" s="24"/>
      <c r="H117" s="108" t="e">
        <f t="shared" si="5"/>
        <v>#DIV/0!</v>
      </c>
    </row>
    <row r="118" spans="2:8" ht="15.75" hidden="1">
      <c r="B118" s="22" t="s">
        <v>326</v>
      </c>
      <c r="C118" s="21" t="s">
        <v>327</v>
      </c>
      <c r="D118" s="112"/>
      <c r="E118" s="23"/>
      <c r="F118" s="23"/>
      <c r="G118" s="24"/>
      <c r="H118" s="108" t="e">
        <f t="shared" si="5"/>
        <v>#DIV/0!</v>
      </c>
    </row>
    <row r="119" spans="2:8" ht="15.75" hidden="1">
      <c r="B119" s="22" t="s">
        <v>328</v>
      </c>
      <c r="C119" s="20" t="s">
        <v>329</v>
      </c>
      <c r="D119" s="112"/>
      <c r="E119" s="23"/>
      <c r="F119" s="23"/>
      <c r="G119" s="24"/>
      <c r="H119" s="108" t="e">
        <f t="shared" si="5"/>
        <v>#DIV/0!</v>
      </c>
    </row>
    <row r="120" spans="2:8" ht="15.75" hidden="1">
      <c r="B120" s="22" t="s">
        <v>330</v>
      </c>
      <c r="C120" s="21" t="s">
        <v>331</v>
      </c>
      <c r="D120" s="112"/>
      <c r="E120" s="23"/>
      <c r="F120" s="23"/>
      <c r="G120" s="24"/>
      <c r="H120" s="108" t="e">
        <f t="shared" si="5"/>
        <v>#DIV/0!</v>
      </c>
    </row>
    <row r="121" spans="2:8" ht="15.75" hidden="1">
      <c r="B121" s="22" t="s">
        <v>332</v>
      </c>
      <c r="C121" s="20" t="s">
        <v>333</v>
      </c>
      <c r="D121" s="112"/>
      <c r="E121" s="23"/>
      <c r="F121" s="23"/>
      <c r="G121" s="24"/>
      <c r="H121" s="108" t="e">
        <f t="shared" si="5"/>
        <v>#DIV/0!</v>
      </c>
    </row>
    <row r="122" spans="2:8" ht="15.75" hidden="1">
      <c r="B122" s="22" t="s">
        <v>334</v>
      </c>
      <c r="C122" s="20" t="s">
        <v>335</v>
      </c>
      <c r="D122" s="112"/>
      <c r="E122" s="23"/>
      <c r="F122" s="23"/>
      <c r="G122" s="24"/>
      <c r="H122" s="108" t="e">
        <f t="shared" si="5"/>
        <v>#DIV/0!</v>
      </c>
    </row>
    <row r="123" spans="2:8" ht="30" hidden="1">
      <c r="B123" s="22" t="s">
        <v>336</v>
      </c>
      <c r="C123" s="21" t="s">
        <v>337</v>
      </c>
      <c r="D123" s="112"/>
      <c r="E123" s="23"/>
      <c r="F123" s="23"/>
      <c r="G123" s="24"/>
      <c r="H123" s="108" t="e">
        <f t="shared" si="5"/>
        <v>#DIV/0!</v>
      </c>
    </row>
    <row r="124" spans="2:8" ht="15.75" hidden="1">
      <c r="B124" s="22" t="s">
        <v>338</v>
      </c>
      <c r="C124" s="20" t="s">
        <v>339</v>
      </c>
      <c r="D124" s="112"/>
      <c r="E124" s="23"/>
      <c r="F124" s="23"/>
      <c r="G124" s="24"/>
      <c r="H124" s="108" t="e">
        <f t="shared" si="5"/>
        <v>#DIV/0!</v>
      </c>
    </row>
    <row r="125" spans="2:8" ht="15.75" hidden="1">
      <c r="B125" s="22" t="s">
        <v>340</v>
      </c>
      <c r="C125" s="21" t="s">
        <v>341</v>
      </c>
      <c r="D125" s="112"/>
      <c r="E125" s="23"/>
      <c r="F125" s="23"/>
      <c r="G125" s="24"/>
      <c r="H125" s="108" t="e">
        <f t="shared" si="5"/>
        <v>#DIV/0!</v>
      </c>
    </row>
    <row r="126" spans="2:8" ht="15.75" hidden="1">
      <c r="B126" s="22" t="s">
        <v>342</v>
      </c>
      <c r="C126" s="21" t="s">
        <v>343</v>
      </c>
      <c r="D126" s="112"/>
      <c r="E126" s="23"/>
      <c r="F126" s="23"/>
      <c r="G126" s="24"/>
      <c r="H126" s="108" t="e">
        <f aca="true" t="shared" si="6" ref="H126:H144">F126/E126</f>
        <v>#DIV/0!</v>
      </c>
    </row>
    <row r="127" spans="2:8" ht="15.75" hidden="1">
      <c r="B127" s="22" t="s">
        <v>344</v>
      </c>
      <c r="C127" s="20" t="s">
        <v>345</v>
      </c>
      <c r="D127" s="112"/>
      <c r="E127" s="23"/>
      <c r="F127" s="23"/>
      <c r="G127" s="24"/>
      <c r="H127" s="108" t="e">
        <f t="shared" si="6"/>
        <v>#DIV/0!</v>
      </c>
    </row>
    <row r="128" spans="2:8" ht="15.75" hidden="1">
      <c r="B128" s="22" t="s">
        <v>346</v>
      </c>
      <c r="C128" s="21" t="s">
        <v>347</v>
      </c>
      <c r="D128" s="112"/>
      <c r="E128" s="23"/>
      <c r="F128" s="23"/>
      <c r="G128" s="24"/>
      <c r="H128" s="108" t="e">
        <f t="shared" si="6"/>
        <v>#DIV/0!</v>
      </c>
    </row>
    <row r="129" spans="2:8" ht="15.75" hidden="1">
      <c r="B129" s="22" t="s">
        <v>348</v>
      </c>
      <c r="C129" s="21" t="s">
        <v>349</v>
      </c>
      <c r="D129" s="112"/>
      <c r="E129" s="23"/>
      <c r="F129" s="23"/>
      <c r="G129" s="24"/>
      <c r="H129" s="108" t="e">
        <f t="shared" si="6"/>
        <v>#DIV/0!</v>
      </c>
    </row>
    <row r="130" spans="2:8" ht="30" hidden="1">
      <c r="B130" s="22" t="s">
        <v>350</v>
      </c>
      <c r="C130" s="21" t="s">
        <v>317</v>
      </c>
      <c r="D130" s="112"/>
      <c r="E130" s="23"/>
      <c r="F130" s="23"/>
      <c r="G130" s="24"/>
      <c r="H130" s="108" t="e">
        <f t="shared" si="6"/>
        <v>#DIV/0!</v>
      </c>
    </row>
    <row r="131" spans="2:8" ht="15.75" hidden="1">
      <c r="B131" s="22" t="s">
        <v>351</v>
      </c>
      <c r="C131" s="20" t="s">
        <v>352</v>
      </c>
      <c r="D131" s="112"/>
      <c r="E131" s="23"/>
      <c r="F131" s="23"/>
      <c r="G131" s="24"/>
      <c r="H131" s="108" t="e">
        <f t="shared" si="6"/>
        <v>#DIV/0!</v>
      </c>
    </row>
    <row r="132" spans="2:8" ht="15.75" hidden="1">
      <c r="B132" s="22" t="s">
        <v>353</v>
      </c>
      <c r="C132" s="21" t="s">
        <v>354</v>
      </c>
      <c r="D132" s="112"/>
      <c r="E132" s="23"/>
      <c r="F132" s="23"/>
      <c r="G132" s="24"/>
      <c r="H132" s="108" t="e">
        <f t="shared" si="6"/>
        <v>#DIV/0!</v>
      </c>
    </row>
    <row r="133" spans="2:8" ht="15.75" hidden="1">
      <c r="B133" s="22" t="s">
        <v>355</v>
      </c>
      <c r="C133" s="21" t="s">
        <v>356</v>
      </c>
      <c r="D133" s="112"/>
      <c r="E133" s="23"/>
      <c r="F133" s="23"/>
      <c r="G133" s="24"/>
      <c r="H133" s="108" t="e">
        <f t="shared" si="6"/>
        <v>#DIV/0!</v>
      </c>
    </row>
    <row r="134" spans="2:8" ht="15.75" hidden="1">
      <c r="B134" s="22" t="s">
        <v>357</v>
      </c>
      <c r="C134" s="20" t="s">
        <v>358</v>
      </c>
      <c r="D134" s="112"/>
      <c r="E134" s="23"/>
      <c r="F134" s="23"/>
      <c r="G134" s="24"/>
      <c r="H134" s="108" t="e">
        <f t="shared" si="6"/>
        <v>#DIV/0!</v>
      </c>
    </row>
    <row r="135" spans="2:8" ht="15.75" hidden="1">
      <c r="B135" s="22" t="s">
        <v>359</v>
      </c>
      <c r="C135" s="21" t="s">
        <v>360</v>
      </c>
      <c r="D135" s="112"/>
      <c r="E135" s="23"/>
      <c r="F135" s="23"/>
      <c r="G135" s="24"/>
      <c r="H135" s="108" t="e">
        <f t="shared" si="6"/>
        <v>#DIV/0!</v>
      </c>
    </row>
    <row r="136" spans="2:8" ht="30" hidden="1">
      <c r="B136" s="22" t="s">
        <v>361</v>
      </c>
      <c r="C136" s="20" t="s">
        <v>362</v>
      </c>
      <c r="D136" s="112"/>
      <c r="E136" s="23"/>
      <c r="F136" s="23"/>
      <c r="G136" s="24"/>
      <c r="H136" s="108" t="e">
        <f t="shared" si="6"/>
        <v>#DIV/0!</v>
      </c>
    </row>
    <row r="137" spans="2:8" ht="15.75" hidden="1">
      <c r="B137" s="22" t="s">
        <v>363</v>
      </c>
      <c r="C137" s="20" t="s">
        <v>364</v>
      </c>
      <c r="D137" s="112"/>
      <c r="E137" s="23"/>
      <c r="F137" s="23"/>
      <c r="G137" s="24"/>
      <c r="H137" s="108" t="e">
        <f t="shared" si="6"/>
        <v>#DIV/0!</v>
      </c>
    </row>
    <row r="138" spans="2:8" ht="15.75" hidden="1">
      <c r="B138" s="22" t="s">
        <v>365</v>
      </c>
      <c r="C138" s="21" t="s">
        <v>366</v>
      </c>
      <c r="D138" s="112"/>
      <c r="E138" s="23"/>
      <c r="F138" s="23"/>
      <c r="G138" s="24"/>
      <c r="H138" s="108" t="e">
        <f t="shared" si="6"/>
        <v>#DIV/0!</v>
      </c>
    </row>
    <row r="139" spans="2:8" ht="15.75" hidden="1">
      <c r="B139" s="22" t="s">
        <v>367</v>
      </c>
      <c r="C139" s="21" t="s">
        <v>368</v>
      </c>
      <c r="D139" s="112"/>
      <c r="E139" s="23"/>
      <c r="F139" s="23"/>
      <c r="G139" s="24"/>
      <c r="H139" s="108" t="e">
        <f t="shared" si="6"/>
        <v>#DIV/0!</v>
      </c>
    </row>
    <row r="140" spans="2:8" ht="15.75" hidden="1">
      <c r="B140" s="22" t="s">
        <v>369</v>
      </c>
      <c r="C140" s="21" t="s">
        <v>370</v>
      </c>
      <c r="D140" s="112"/>
      <c r="E140" s="23"/>
      <c r="F140" s="23"/>
      <c r="G140" s="24"/>
      <c r="H140" s="108" t="e">
        <f t="shared" si="6"/>
        <v>#DIV/0!</v>
      </c>
    </row>
    <row r="141" spans="2:8" ht="15.75" hidden="1">
      <c r="B141" s="22" t="s">
        <v>371</v>
      </c>
      <c r="C141" s="21" t="s">
        <v>372</v>
      </c>
      <c r="D141" s="112"/>
      <c r="E141" s="23"/>
      <c r="F141" s="23"/>
      <c r="G141" s="24"/>
      <c r="H141" s="108" t="e">
        <f t="shared" si="6"/>
        <v>#DIV/0!</v>
      </c>
    </row>
    <row r="142" spans="2:8" ht="45" hidden="1">
      <c r="B142" s="22" t="s">
        <v>373</v>
      </c>
      <c r="C142" s="21" t="s">
        <v>374</v>
      </c>
      <c r="D142" s="112"/>
      <c r="E142" s="23"/>
      <c r="F142" s="23"/>
      <c r="G142" s="24"/>
      <c r="H142" s="108" t="e">
        <f t="shared" si="6"/>
        <v>#DIV/0!</v>
      </c>
    </row>
    <row r="143" spans="2:8" ht="15.75" hidden="1">
      <c r="B143" s="22" t="s">
        <v>375</v>
      </c>
      <c r="C143" s="21" t="s">
        <v>376</v>
      </c>
      <c r="D143" s="112"/>
      <c r="E143" s="23"/>
      <c r="F143" s="23"/>
      <c r="G143" s="24"/>
      <c r="H143" s="108" t="e">
        <f t="shared" si="6"/>
        <v>#DIV/0!</v>
      </c>
    </row>
    <row r="144" spans="2:8" ht="15.75" hidden="1">
      <c r="B144" s="22" t="s">
        <v>377</v>
      </c>
      <c r="C144" s="21" t="s">
        <v>378</v>
      </c>
      <c r="D144" s="112"/>
      <c r="E144" s="23"/>
      <c r="F144" s="23"/>
      <c r="G144" s="24"/>
      <c r="H144" s="108" t="e">
        <f t="shared" si="6"/>
        <v>#DIV/0!</v>
      </c>
    </row>
    <row r="145" spans="2:8" ht="21" customHeight="1">
      <c r="B145" s="130" t="s">
        <v>49</v>
      </c>
      <c r="C145" s="131" t="s">
        <v>293</v>
      </c>
      <c r="D145" s="132">
        <f>SUM(D178:D179)</f>
        <v>10812478</v>
      </c>
      <c r="E145" s="132">
        <f>SUM(E178:E179)</f>
        <v>8870778</v>
      </c>
      <c r="F145" s="132">
        <f>SUM(F178:F179)</f>
        <v>6318822</v>
      </c>
      <c r="G145" s="133">
        <f>F145/D145*100%</f>
        <v>0.5844009116134156</v>
      </c>
      <c r="H145" s="128">
        <f>F145/E145*100%</f>
        <v>0.712318806760805</v>
      </c>
    </row>
    <row r="146" spans="2:8" ht="15.75" hidden="1">
      <c r="B146" s="109" t="s">
        <v>50</v>
      </c>
      <c r="C146" s="110" t="s">
        <v>51</v>
      </c>
      <c r="D146" s="111">
        <v>9421641</v>
      </c>
      <c r="E146" s="111">
        <v>2632743</v>
      </c>
      <c r="F146" s="111">
        <v>1293437.7</v>
      </c>
      <c r="G146" s="24">
        <f aca="true" t="shared" si="7" ref="G146:G176">IF(D146=0,"",F146/D146)</f>
        <v>0.1372836961204529</v>
      </c>
      <c r="H146" s="108">
        <f aca="true" t="shared" si="8" ref="H146:H176">IF(E146=0,"",F146/E146)</f>
        <v>0.49128900921966173</v>
      </c>
    </row>
    <row r="147" spans="2:8" ht="15.75" hidden="1">
      <c r="B147" s="109" t="s">
        <v>52</v>
      </c>
      <c r="C147" s="110" t="s">
        <v>53</v>
      </c>
      <c r="D147" s="111">
        <v>619800</v>
      </c>
      <c r="E147" s="111">
        <v>64930</v>
      </c>
      <c r="F147" s="111">
        <v>1264</v>
      </c>
      <c r="G147" s="24">
        <f t="shared" si="7"/>
        <v>0.002039367537915457</v>
      </c>
      <c r="H147" s="108">
        <f t="shared" si="8"/>
        <v>0.01946711843523795</v>
      </c>
    </row>
    <row r="148" spans="2:8" ht="15.75" hidden="1">
      <c r="B148" s="109" t="s">
        <v>54</v>
      </c>
      <c r="C148" s="110" t="s">
        <v>55</v>
      </c>
      <c r="D148" s="111">
        <v>51418387</v>
      </c>
      <c r="E148" s="111">
        <v>12584309</v>
      </c>
      <c r="F148" s="111">
        <v>10802800.549999999</v>
      </c>
      <c r="G148" s="24">
        <f t="shared" si="7"/>
        <v>0.21009606057848526</v>
      </c>
      <c r="H148" s="108">
        <f t="shared" si="8"/>
        <v>0.8584341460464773</v>
      </c>
    </row>
    <row r="149" spans="2:8" ht="15.75" hidden="1">
      <c r="B149" s="109" t="s">
        <v>57</v>
      </c>
      <c r="C149" s="110" t="s">
        <v>58</v>
      </c>
      <c r="D149" s="111">
        <v>39424902</v>
      </c>
      <c r="E149" s="111">
        <v>9775044</v>
      </c>
      <c r="F149" s="111">
        <v>8831711.509999998</v>
      </c>
      <c r="G149" s="24">
        <f t="shared" si="7"/>
        <v>0.22401353109260735</v>
      </c>
      <c r="H149" s="108">
        <f t="shared" si="8"/>
        <v>0.9034958318346187</v>
      </c>
    </row>
    <row r="150" spans="2:8" ht="15.75" hidden="1">
      <c r="B150" s="109" t="s">
        <v>59</v>
      </c>
      <c r="C150" s="110" t="s">
        <v>60</v>
      </c>
      <c r="D150" s="111">
        <v>2036600</v>
      </c>
      <c r="E150" s="111">
        <v>259162</v>
      </c>
      <c r="F150" s="111">
        <v>166702.23</v>
      </c>
      <c r="G150" s="24">
        <f t="shared" si="7"/>
        <v>0.08185320141412158</v>
      </c>
      <c r="H150" s="108">
        <f t="shared" si="8"/>
        <v>0.6432356209629498</v>
      </c>
    </row>
    <row r="151" spans="2:8" ht="15.75" hidden="1">
      <c r="B151" s="109" t="s">
        <v>61</v>
      </c>
      <c r="C151" s="110" t="s">
        <v>62</v>
      </c>
      <c r="D151" s="111">
        <v>694485</v>
      </c>
      <c r="E151" s="111">
        <v>204010</v>
      </c>
      <c r="F151" s="111">
        <v>88530.04</v>
      </c>
      <c r="G151" s="24">
        <f t="shared" si="7"/>
        <v>0.12747581301252006</v>
      </c>
      <c r="H151" s="108">
        <f t="shared" si="8"/>
        <v>0.43394951227880985</v>
      </c>
    </row>
    <row r="152" spans="2:8" ht="15.75" hidden="1">
      <c r="B152" s="109" t="s">
        <v>50</v>
      </c>
      <c r="C152" s="110" t="s">
        <v>51</v>
      </c>
      <c r="D152" s="111">
        <v>9421641</v>
      </c>
      <c r="E152" s="111">
        <v>2632743</v>
      </c>
      <c r="F152" s="111">
        <v>1293437.7</v>
      </c>
      <c r="G152" s="24">
        <f t="shared" si="7"/>
        <v>0.1372836961204529</v>
      </c>
      <c r="H152" s="108">
        <f t="shared" si="8"/>
        <v>0.49128900921966173</v>
      </c>
    </row>
    <row r="153" spans="2:8" ht="15.75" hidden="1">
      <c r="B153" s="109" t="s">
        <v>52</v>
      </c>
      <c r="C153" s="110" t="s">
        <v>53</v>
      </c>
      <c r="D153" s="111">
        <v>619800</v>
      </c>
      <c r="E153" s="111">
        <v>64930</v>
      </c>
      <c r="F153" s="111">
        <v>1264</v>
      </c>
      <c r="G153" s="24">
        <f t="shared" si="7"/>
        <v>0.002039367537915457</v>
      </c>
      <c r="H153" s="108">
        <f t="shared" si="8"/>
        <v>0.01946711843523795</v>
      </c>
    </row>
    <row r="154" spans="2:8" ht="15.75" hidden="1">
      <c r="B154" s="109" t="s">
        <v>54</v>
      </c>
      <c r="C154" s="110" t="s">
        <v>55</v>
      </c>
      <c r="D154" s="111">
        <v>51418387</v>
      </c>
      <c r="E154" s="111">
        <v>12584309</v>
      </c>
      <c r="F154" s="111">
        <v>10802800.549999999</v>
      </c>
      <c r="G154" s="24">
        <f t="shared" si="7"/>
        <v>0.21009606057848526</v>
      </c>
      <c r="H154" s="108">
        <f t="shared" si="8"/>
        <v>0.8584341460464773</v>
      </c>
    </row>
    <row r="155" spans="2:8" ht="15.75" hidden="1">
      <c r="B155" s="109" t="s">
        <v>56</v>
      </c>
      <c r="C155" s="110" t="s">
        <v>194</v>
      </c>
      <c r="D155" s="111">
        <v>8407000</v>
      </c>
      <c r="E155" s="111">
        <v>2223135</v>
      </c>
      <c r="F155" s="111">
        <v>1635760.8</v>
      </c>
      <c r="G155" s="24">
        <f t="shared" si="7"/>
        <v>0.19457128583323421</v>
      </c>
      <c r="H155" s="108">
        <f t="shared" si="8"/>
        <v>0.7357901342023764</v>
      </c>
    </row>
    <row r="156" spans="2:8" ht="15.75" hidden="1">
      <c r="B156" s="109" t="s">
        <v>57</v>
      </c>
      <c r="C156" s="110" t="s">
        <v>58</v>
      </c>
      <c r="D156" s="111">
        <v>39424902</v>
      </c>
      <c r="E156" s="111">
        <v>9775044</v>
      </c>
      <c r="F156" s="111">
        <v>8831711.509999998</v>
      </c>
      <c r="G156" s="24">
        <f t="shared" si="7"/>
        <v>0.22401353109260735</v>
      </c>
      <c r="H156" s="108">
        <f t="shared" si="8"/>
        <v>0.9034958318346187</v>
      </c>
    </row>
    <row r="157" spans="2:8" ht="15.75" hidden="1">
      <c r="B157" s="109" t="s">
        <v>59</v>
      </c>
      <c r="C157" s="110" t="s">
        <v>60</v>
      </c>
      <c r="D157" s="111">
        <v>2036600</v>
      </c>
      <c r="E157" s="111">
        <v>259162</v>
      </c>
      <c r="F157" s="111">
        <v>166702.23</v>
      </c>
      <c r="G157" s="24">
        <f t="shared" si="7"/>
        <v>0.08185320141412158</v>
      </c>
      <c r="H157" s="108">
        <f t="shared" si="8"/>
        <v>0.6432356209629498</v>
      </c>
    </row>
    <row r="158" spans="2:8" ht="15.75" hidden="1">
      <c r="B158" s="109" t="s">
        <v>61</v>
      </c>
      <c r="C158" s="110" t="s">
        <v>62</v>
      </c>
      <c r="D158" s="111">
        <v>694485</v>
      </c>
      <c r="E158" s="111">
        <v>204010</v>
      </c>
      <c r="F158" s="111">
        <v>88530.04</v>
      </c>
      <c r="G158" s="24">
        <f t="shared" si="7"/>
        <v>0.12747581301252006</v>
      </c>
      <c r="H158" s="108">
        <f t="shared" si="8"/>
        <v>0.43394951227880985</v>
      </c>
    </row>
    <row r="159" spans="2:8" ht="15.75" hidden="1">
      <c r="B159" s="109" t="s">
        <v>50</v>
      </c>
      <c r="C159" s="110" t="s">
        <v>51</v>
      </c>
      <c r="D159" s="111">
        <v>9421641</v>
      </c>
      <c r="E159" s="111">
        <v>2632743</v>
      </c>
      <c r="F159" s="111">
        <v>1293437.7</v>
      </c>
      <c r="G159" s="24">
        <f t="shared" si="7"/>
        <v>0.1372836961204529</v>
      </c>
      <c r="H159" s="108">
        <f t="shared" si="8"/>
        <v>0.49128900921966173</v>
      </c>
    </row>
    <row r="160" spans="2:8" ht="15.75" hidden="1">
      <c r="B160" s="109" t="s">
        <v>52</v>
      </c>
      <c r="C160" s="110" t="s">
        <v>53</v>
      </c>
      <c r="D160" s="111">
        <v>619800</v>
      </c>
      <c r="E160" s="111">
        <v>64930</v>
      </c>
      <c r="F160" s="111">
        <v>1264</v>
      </c>
      <c r="G160" s="24">
        <f t="shared" si="7"/>
        <v>0.002039367537915457</v>
      </c>
      <c r="H160" s="108">
        <f t="shared" si="8"/>
        <v>0.01946711843523795</v>
      </c>
    </row>
    <row r="161" spans="2:8" ht="15.75" hidden="1">
      <c r="B161" s="109" t="s">
        <v>54</v>
      </c>
      <c r="C161" s="110" t="s">
        <v>55</v>
      </c>
      <c r="D161" s="111">
        <v>51418387</v>
      </c>
      <c r="E161" s="111">
        <v>12584309</v>
      </c>
      <c r="F161" s="111">
        <v>10802800.549999999</v>
      </c>
      <c r="G161" s="24">
        <f t="shared" si="7"/>
        <v>0.21009606057848526</v>
      </c>
      <c r="H161" s="108">
        <f t="shared" si="8"/>
        <v>0.8584341460464773</v>
      </c>
    </row>
    <row r="162" spans="2:8" ht="15.75" hidden="1">
      <c r="B162" s="109" t="s">
        <v>56</v>
      </c>
      <c r="C162" s="110" t="s">
        <v>194</v>
      </c>
      <c r="D162" s="111">
        <v>8407000</v>
      </c>
      <c r="E162" s="111">
        <v>2223135</v>
      </c>
      <c r="F162" s="111">
        <v>1635760.8</v>
      </c>
      <c r="G162" s="24">
        <f t="shared" si="7"/>
        <v>0.19457128583323421</v>
      </c>
      <c r="H162" s="108">
        <f t="shared" si="8"/>
        <v>0.7357901342023764</v>
      </c>
    </row>
    <row r="163" spans="2:8" ht="15.75" hidden="1">
      <c r="B163" s="109" t="s">
        <v>57</v>
      </c>
      <c r="C163" s="110" t="s">
        <v>58</v>
      </c>
      <c r="D163" s="111">
        <v>39424902</v>
      </c>
      <c r="E163" s="111">
        <v>9775044</v>
      </c>
      <c r="F163" s="111">
        <v>8831711.509999998</v>
      </c>
      <c r="G163" s="24">
        <f t="shared" si="7"/>
        <v>0.22401353109260735</v>
      </c>
      <c r="H163" s="108">
        <f t="shared" si="8"/>
        <v>0.9034958318346187</v>
      </c>
    </row>
    <row r="164" spans="2:8" ht="15.75" hidden="1">
      <c r="B164" s="109" t="s">
        <v>59</v>
      </c>
      <c r="C164" s="110" t="s">
        <v>60</v>
      </c>
      <c r="D164" s="111">
        <v>2036600</v>
      </c>
      <c r="E164" s="111">
        <v>259162</v>
      </c>
      <c r="F164" s="111">
        <v>166702.23</v>
      </c>
      <c r="G164" s="24">
        <f t="shared" si="7"/>
        <v>0.08185320141412158</v>
      </c>
      <c r="H164" s="108">
        <f t="shared" si="8"/>
        <v>0.6432356209629498</v>
      </c>
    </row>
    <row r="165" spans="2:8" ht="15.75" hidden="1">
      <c r="B165" s="109" t="s">
        <v>61</v>
      </c>
      <c r="C165" s="110" t="s">
        <v>62</v>
      </c>
      <c r="D165" s="111">
        <v>694485</v>
      </c>
      <c r="E165" s="111">
        <v>204010</v>
      </c>
      <c r="F165" s="111">
        <v>88530.04</v>
      </c>
      <c r="G165" s="24">
        <f t="shared" si="7"/>
        <v>0.12747581301252006</v>
      </c>
      <c r="H165" s="108">
        <f t="shared" si="8"/>
        <v>0.43394951227880985</v>
      </c>
    </row>
    <row r="166" spans="2:8" ht="15.75" hidden="1">
      <c r="B166" s="109" t="s">
        <v>50</v>
      </c>
      <c r="C166" s="110" t="s">
        <v>51</v>
      </c>
      <c r="D166" s="111">
        <v>9421641</v>
      </c>
      <c r="E166" s="111">
        <v>2632743</v>
      </c>
      <c r="F166" s="111">
        <v>1293437.7</v>
      </c>
      <c r="G166" s="24">
        <f t="shared" si="7"/>
        <v>0.1372836961204529</v>
      </c>
      <c r="H166" s="108">
        <f t="shared" si="8"/>
        <v>0.49128900921966173</v>
      </c>
    </row>
    <row r="167" spans="2:8" ht="15.75" hidden="1">
      <c r="B167" s="109" t="s">
        <v>52</v>
      </c>
      <c r="C167" s="110" t="s">
        <v>53</v>
      </c>
      <c r="D167" s="111">
        <v>619800</v>
      </c>
      <c r="E167" s="111">
        <v>64930</v>
      </c>
      <c r="F167" s="111">
        <v>1264</v>
      </c>
      <c r="G167" s="24">
        <f t="shared" si="7"/>
        <v>0.002039367537915457</v>
      </c>
      <c r="H167" s="108">
        <f t="shared" si="8"/>
        <v>0.01946711843523795</v>
      </c>
    </row>
    <row r="168" spans="2:8" ht="15.75" hidden="1">
      <c r="B168" s="109" t="s">
        <v>54</v>
      </c>
      <c r="C168" s="110" t="s">
        <v>55</v>
      </c>
      <c r="D168" s="111">
        <v>51418387</v>
      </c>
      <c r="E168" s="111">
        <v>12584309</v>
      </c>
      <c r="F168" s="111">
        <v>10802800.549999999</v>
      </c>
      <c r="G168" s="24">
        <f t="shared" si="7"/>
        <v>0.21009606057848526</v>
      </c>
      <c r="H168" s="108">
        <f t="shared" si="8"/>
        <v>0.8584341460464773</v>
      </c>
    </row>
    <row r="169" spans="2:8" ht="15.75" hidden="1">
      <c r="B169" s="109" t="s">
        <v>56</v>
      </c>
      <c r="C169" s="110" t="s">
        <v>194</v>
      </c>
      <c r="D169" s="111">
        <v>8407000</v>
      </c>
      <c r="E169" s="111">
        <v>2223135</v>
      </c>
      <c r="F169" s="111">
        <v>1635760.8</v>
      </c>
      <c r="G169" s="24">
        <f t="shared" si="7"/>
        <v>0.19457128583323421</v>
      </c>
      <c r="H169" s="108">
        <f t="shared" si="8"/>
        <v>0.7357901342023764</v>
      </c>
    </row>
    <row r="170" spans="2:8" ht="15.75" hidden="1">
      <c r="B170" s="109" t="s">
        <v>57</v>
      </c>
      <c r="C170" s="110" t="s">
        <v>58</v>
      </c>
      <c r="D170" s="111">
        <v>39424902</v>
      </c>
      <c r="E170" s="111">
        <v>9775044</v>
      </c>
      <c r="F170" s="111">
        <v>8831711.509999998</v>
      </c>
      <c r="G170" s="24">
        <f t="shared" si="7"/>
        <v>0.22401353109260735</v>
      </c>
      <c r="H170" s="108">
        <f t="shared" si="8"/>
        <v>0.9034958318346187</v>
      </c>
    </row>
    <row r="171" spans="2:8" ht="15.75" hidden="1">
      <c r="B171" s="109" t="s">
        <v>59</v>
      </c>
      <c r="C171" s="110" t="s">
        <v>60</v>
      </c>
      <c r="D171" s="111">
        <v>2036600</v>
      </c>
      <c r="E171" s="111">
        <v>259162</v>
      </c>
      <c r="F171" s="111">
        <v>166702.23</v>
      </c>
      <c r="G171" s="24">
        <f t="shared" si="7"/>
        <v>0.08185320141412158</v>
      </c>
      <c r="H171" s="108">
        <f t="shared" si="8"/>
        <v>0.6432356209629498</v>
      </c>
    </row>
    <row r="172" spans="2:8" ht="15.75" hidden="1">
      <c r="B172" s="109" t="s">
        <v>61</v>
      </c>
      <c r="C172" s="110" t="s">
        <v>62</v>
      </c>
      <c r="D172" s="111">
        <v>694485</v>
      </c>
      <c r="E172" s="111">
        <v>204010</v>
      </c>
      <c r="F172" s="111">
        <v>88530.04</v>
      </c>
      <c r="G172" s="24">
        <f t="shared" si="7"/>
        <v>0.12747581301252006</v>
      </c>
      <c r="H172" s="108">
        <f t="shared" si="8"/>
        <v>0.43394951227880985</v>
      </c>
    </row>
    <row r="173" spans="2:8" ht="15.75" hidden="1">
      <c r="B173" s="109" t="s">
        <v>50</v>
      </c>
      <c r="C173" s="110" t="s">
        <v>51</v>
      </c>
      <c r="D173" s="111">
        <v>9421641</v>
      </c>
      <c r="E173" s="111">
        <v>2632743</v>
      </c>
      <c r="F173" s="111">
        <v>1293437.7</v>
      </c>
      <c r="G173" s="24">
        <f t="shared" si="7"/>
        <v>0.1372836961204529</v>
      </c>
      <c r="H173" s="108">
        <f t="shared" si="8"/>
        <v>0.49128900921966173</v>
      </c>
    </row>
    <row r="174" spans="2:8" ht="15.75" hidden="1">
      <c r="B174" s="109" t="s">
        <v>52</v>
      </c>
      <c r="C174" s="110" t="s">
        <v>53</v>
      </c>
      <c r="D174" s="111">
        <v>619800</v>
      </c>
      <c r="E174" s="111">
        <v>64930</v>
      </c>
      <c r="F174" s="111">
        <v>1264</v>
      </c>
      <c r="G174" s="24">
        <f t="shared" si="7"/>
        <v>0.002039367537915457</v>
      </c>
      <c r="H174" s="108">
        <f t="shared" si="8"/>
        <v>0.01946711843523795</v>
      </c>
    </row>
    <row r="175" spans="2:8" ht="15.75" hidden="1">
      <c r="B175" s="109" t="s">
        <v>54</v>
      </c>
      <c r="C175" s="110" t="s">
        <v>55</v>
      </c>
      <c r="D175" s="111">
        <v>51418387</v>
      </c>
      <c r="E175" s="111">
        <v>12584309</v>
      </c>
      <c r="F175" s="111">
        <v>10802800.549999999</v>
      </c>
      <c r="G175" s="24">
        <f t="shared" si="7"/>
        <v>0.21009606057848526</v>
      </c>
      <c r="H175" s="108">
        <f t="shared" si="8"/>
        <v>0.8584341460464773</v>
      </c>
    </row>
    <row r="176" spans="2:8" ht="15.75" hidden="1">
      <c r="B176" s="109" t="s">
        <v>56</v>
      </c>
      <c r="C176" s="110" t="s">
        <v>194</v>
      </c>
      <c r="D176" s="111">
        <v>8407000</v>
      </c>
      <c r="E176" s="111">
        <v>2223135</v>
      </c>
      <c r="F176" s="111">
        <v>1635760.8</v>
      </c>
      <c r="G176" s="24">
        <f t="shared" si="7"/>
        <v>0.19457128583323421</v>
      </c>
      <c r="H176" s="108">
        <f t="shared" si="8"/>
        <v>0.7357901342023764</v>
      </c>
    </row>
    <row r="177" spans="2:8" ht="15.75" hidden="1">
      <c r="B177" s="109" t="s">
        <v>57</v>
      </c>
      <c r="C177" s="110" t="s">
        <v>58</v>
      </c>
      <c r="D177" s="111">
        <v>39424902</v>
      </c>
      <c r="E177" s="111">
        <v>9775044</v>
      </c>
      <c r="F177" s="111">
        <v>8831711.509999998</v>
      </c>
      <c r="G177" s="24">
        <f>IF(D177=0,"",F177/D177)</f>
        <v>0.22401353109260735</v>
      </c>
      <c r="H177" s="108">
        <f>IF(E177=0,"",F177/E177)</f>
        <v>0.9034958318346187</v>
      </c>
    </row>
    <row r="178" spans="2:8" ht="19.5" customHeight="1">
      <c r="B178" s="109" t="s">
        <v>50</v>
      </c>
      <c r="C178" s="110" t="s">
        <v>51</v>
      </c>
      <c r="D178" s="121">
        <v>9471878</v>
      </c>
      <c r="E178" s="121">
        <v>7927618</v>
      </c>
      <c r="F178" s="121">
        <v>5526458</v>
      </c>
      <c r="G178" s="24">
        <f aca="true" t="shared" si="9" ref="G178:G249">F178/D178*100%</f>
        <v>0.5834595842556249</v>
      </c>
      <c r="H178" s="108">
        <f aca="true" t="shared" si="10" ref="H178:H249">F178/E178*100%</f>
        <v>0.697114568335659</v>
      </c>
    </row>
    <row r="179" spans="2:8" ht="20.25" customHeight="1">
      <c r="B179" s="109" t="s">
        <v>52</v>
      </c>
      <c r="C179" s="110" t="s">
        <v>53</v>
      </c>
      <c r="D179" s="121">
        <v>1340600</v>
      </c>
      <c r="E179" s="121">
        <v>943160</v>
      </c>
      <c r="F179" s="121">
        <v>792364</v>
      </c>
      <c r="G179" s="24">
        <f t="shared" si="9"/>
        <v>0.591051767865135</v>
      </c>
      <c r="H179" s="108">
        <f t="shared" si="10"/>
        <v>0.8401162050977565</v>
      </c>
    </row>
    <row r="180" spans="2:8" ht="15.75" hidden="1">
      <c r="B180" s="109" t="s">
        <v>50</v>
      </c>
      <c r="C180" s="110" t="s">
        <v>51</v>
      </c>
      <c r="D180" s="111">
        <v>9421641</v>
      </c>
      <c r="E180" s="111">
        <v>2632743</v>
      </c>
      <c r="F180" s="111">
        <v>1293437.7</v>
      </c>
      <c r="G180" s="24">
        <f t="shared" si="9"/>
        <v>0.1372836961204529</v>
      </c>
      <c r="H180" s="108">
        <f t="shared" si="10"/>
        <v>0.49128900921966173</v>
      </c>
    </row>
    <row r="181" spans="2:8" ht="15.75" hidden="1">
      <c r="B181" s="109" t="s">
        <v>52</v>
      </c>
      <c r="C181" s="110" t="s">
        <v>53</v>
      </c>
      <c r="D181" s="111">
        <v>619800</v>
      </c>
      <c r="E181" s="111">
        <v>64930</v>
      </c>
      <c r="F181" s="111">
        <v>1264</v>
      </c>
      <c r="G181" s="24">
        <f t="shared" si="9"/>
        <v>0.002039367537915457</v>
      </c>
      <c r="H181" s="108">
        <f t="shared" si="10"/>
        <v>0.01946711843523795</v>
      </c>
    </row>
    <row r="182" spans="2:8" ht="15.75" hidden="1">
      <c r="B182" s="109" t="s">
        <v>54</v>
      </c>
      <c r="C182" s="110" t="s">
        <v>55</v>
      </c>
      <c r="D182" s="111">
        <v>51418387</v>
      </c>
      <c r="E182" s="111">
        <v>12584309</v>
      </c>
      <c r="F182" s="111">
        <v>10802800.549999999</v>
      </c>
      <c r="G182" s="24">
        <f t="shared" si="9"/>
        <v>0.21009606057848526</v>
      </c>
      <c r="H182" s="108">
        <f t="shared" si="10"/>
        <v>0.8584341460464773</v>
      </c>
    </row>
    <row r="183" spans="2:8" ht="15.75" hidden="1">
      <c r="B183" s="109" t="s">
        <v>56</v>
      </c>
      <c r="C183" s="110" t="s">
        <v>194</v>
      </c>
      <c r="D183" s="111">
        <v>8407000</v>
      </c>
      <c r="E183" s="111">
        <v>2223135</v>
      </c>
      <c r="F183" s="111">
        <v>1635760.8</v>
      </c>
      <c r="G183" s="24">
        <f t="shared" si="9"/>
        <v>0.19457128583323421</v>
      </c>
      <c r="H183" s="108">
        <f t="shared" si="10"/>
        <v>0.7357901342023764</v>
      </c>
    </row>
    <row r="184" spans="2:8" ht="15.75" hidden="1">
      <c r="B184" s="109" t="s">
        <v>57</v>
      </c>
      <c r="C184" s="110" t="s">
        <v>58</v>
      </c>
      <c r="D184" s="111">
        <v>39424902</v>
      </c>
      <c r="E184" s="111">
        <v>9775044</v>
      </c>
      <c r="F184" s="111">
        <v>8831711.509999998</v>
      </c>
      <c r="G184" s="24">
        <f t="shared" si="9"/>
        <v>0.22401353109260735</v>
      </c>
      <c r="H184" s="108">
        <f t="shared" si="10"/>
        <v>0.9034958318346187</v>
      </c>
    </row>
    <row r="185" spans="2:8" ht="15.75" hidden="1">
      <c r="B185" s="109" t="s">
        <v>59</v>
      </c>
      <c r="C185" s="110" t="s">
        <v>60</v>
      </c>
      <c r="D185" s="111">
        <v>2036600</v>
      </c>
      <c r="E185" s="111">
        <v>259162</v>
      </c>
      <c r="F185" s="111">
        <v>166702.23</v>
      </c>
      <c r="G185" s="24">
        <f t="shared" si="9"/>
        <v>0.08185320141412158</v>
      </c>
      <c r="H185" s="108">
        <f t="shared" si="10"/>
        <v>0.6432356209629498</v>
      </c>
    </row>
    <row r="186" spans="2:8" ht="15.75" hidden="1">
      <c r="B186" s="109" t="s">
        <v>61</v>
      </c>
      <c r="C186" s="110" t="s">
        <v>62</v>
      </c>
      <c r="D186" s="111">
        <v>694485</v>
      </c>
      <c r="E186" s="111">
        <v>204010</v>
      </c>
      <c r="F186" s="111">
        <v>88530.04</v>
      </c>
      <c r="G186" s="24">
        <f t="shared" si="9"/>
        <v>0.12747581301252006</v>
      </c>
      <c r="H186" s="108">
        <f t="shared" si="10"/>
        <v>0.43394951227880985</v>
      </c>
    </row>
    <row r="187" spans="2:8" s="129" customFormat="1" ht="15" customHeight="1">
      <c r="B187" s="125" t="s">
        <v>54</v>
      </c>
      <c r="C187" s="126" t="s">
        <v>55</v>
      </c>
      <c r="D187" s="127">
        <f>SUM(D197:D207)</f>
        <v>52518137</v>
      </c>
      <c r="E187" s="127">
        <f>SUM(E197:E207)</f>
        <v>42768742</v>
      </c>
      <c r="F187" s="127">
        <f>SUM(F197:F207)</f>
        <v>41053599</v>
      </c>
      <c r="G187" s="124">
        <f t="shared" si="9"/>
        <v>0.7817032618655152</v>
      </c>
      <c r="H187" s="128">
        <f t="shared" si="10"/>
        <v>0.9598972773152878</v>
      </c>
    </row>
    <row r="188" spans="2:8" ht="15.75" hidden="1">
      <c r="B188" s="109" t="s">
        <v>52</v>
      </c>
      <c r="C188" s="110" t="s">
        <v>53</v>
      </c>
      <c r="D188" s="111">
        <v>619800</v>
      </c>
      <c r="E188" s="111">
        <v>64930</v>
      </c>
      <c r="F188" s="111">
        <v>1264</v>
      </c>
      <c r="G188" s="24">
        <f t="shared" si="9"/>
        <v>0.002039367537915457</v>
      </c>
      <c r="H188" s="108">
        <f t="shared" si="10"/>
        <v>0.01946711843523795</v>
      </c>
    </row>
    <row r="189" spans="2:8" ht="15.75" hidden="1">
      <c r="B189" s="109" t="s">
        <v>54</v>
      </c>
      <c r="C189" s="110" t="s">
        <v>55</v>
      </c>
      <c r="D189" s="111">
        <v>51418387</v>
      </c>
      <c r="E189" s="111">
        <v>12584309</v>
      </c>
      <c r="F189" s="111">
        <v>10802800.549999999</v>
      </c>
      <c r="G189" s="24">
        <f t="shared" si="9"/>
        <v>0.21009606057848526</v>
      </c>
      <c r="H189" s="108">
        <f t="shared" si="10"/>
        <v>0.8584341460464773</v>
      </c>
    </row>
    <row r="190" spans="2:8" ht="15.75" hidden="1">
      <c r="B190" s="109" t="s">
        <v>56</v>
      </c>
      <c r="C190" s="110" t="s">
        <v>194</v>
      </c>
      <c r="D190" s="111">
        <v>8407000</v>
      </c>
      <c r="E190" s="111">
        <v>2223135</v>
      </c>
      <c r="F190" s="111">
        <v>1635760.8</v>
      </c>
      <c r="G190" s="24">
        <f t="shared" si="9"/>
        <v>0.19457128583323421</v>
      </c>
      <c r="H190" s="108">
        <f t="shared" si="10"/>
        <v>0.7357901342023764</v>
      </c>
    </row>
    <row r="191" spans="2:8" ht="15.75" hidden="1">
      <c r="B191" s="109" t="s">
        <v>57</v>
      </c>
      <c r="C191" s="110" t="s">
        <v>58</v>
      </c>
      <c r="D191" s="111">
        <v>39424902</v>
      </c>
      <c r="E191" s="111">
        <v>9775044</v>
      </c>
      <c r="F191" s="111">
        <v>8831711.509999998</v>
      </c>
      <c r="G191" s="24">
        <f t="shared" si="9"/>
        <v>0.22401353109260735</v>
      </c>
      <c r="H191" s="108">
        <f t="shared" si="10"/>
        <v>0.9034958318346187</v>
      </c>
    </row>
    <row r="192" spans="2:8" ht="15.75" hidden="1">
      <c r="B192" s="109" t="s">
        <v>59</v>
      </c>
      <c r="C192" s="110" t="s">
        <v>60</v>
      </c>
      <c r="D192" s="111">
        <v>2036600</v>
      </c>
      <c r="E192" s="111">
        <v>259162</v>
      </c>
      <c r="F192" s="111">
        <v>166702.23</v>
      </c>
      <c r="G192" s="24">
        <f t="shared" si="9"/>
        <v>0.08185320141412158</v>
      </c>
      <c r="H192" s="108">
        <f t="shared" si="10"/>
        <v>0.6432356209629498</v>
      </c>
    </row>
    <row r="193" spans="2:8" ht="15.75" hidden="1">
      <c r="B193" s="109" t="s">
        <v>61</v>
      </c>
      <c r="C193" s="110" t="s">
        <v>62</v>
      </c>
      <c r="D193" s="111">
        <v>694485</v>
      </c>
      <c r="E193" s="111">
        <v>204010</v>
      </c>
      <c r="F193" s="111">
        <v>88530.04</v>
      </c>
      <c r="G193" s="24">
        <f t="shared" si="9"/>
        <v>0.12747581301252006</v>
      </c>
      <c r="H193" s="108">
        <f t="shared" si="10"/>
        <v>0.43394951227880985</v>
      </c>
    </row>
    <row r="194" spans="2:8" ht="15.75" hidden="1">
      <c r="B194" s="109" t="s">
        <v>50</v>
      </c>
      <c r="C194" s="110" t="s">
        <v>51</v>
      </c>
      <c r="D194" s="111">
        <v>9421641</v>
      </c>
      <c r="E194" s="111">
        <v>2632743</v>
      </c>
      <c r="F194" s="111">
        <v>1293437.7</v>
      </c>
      <c r="G194" s="24">
        <f t="shared" si="9"/>
        <v>0.1372836961204529</v>
      </c>
      <c r="H194" s="108">
        <f t="shared" si="10"/>
        <v>0.49128900921966173</v>
      </c>
    </row>
    <row r="195" spans="2:8" ht="15.75" hidden="1">
      <c r="B195" s="109" t="s">
        <v>52</v>
      </c>
      <c r="C195" s="110" t="s">
        <v>53</v>
      </c>
      <c r="D195" s="111">
        <v>619800</v>
      </c>
      <c r="E195" s="111">
        <v>64930</v>
      </c>
      <c r="F195" s="111">
        <v>1264</v>
      </c>
      <c r="G195" s="24">
        <f t="shared" si="9"/>
        <v>0.002039367537915457</v>
      </c>
      <c r="H195" s="108">
        <f t="shared" si="10"/>
        <v>0.01946711843523795</v>
      </c>
    </row>
    <row r="196" spans="2:8" ht="15.75" hidden="1">
      <c r="B196" s="109" t="s">
        <v>54</v>
      </c>
      <c r="C196" s="110" t="s">
        <v>55</v>
      </c>
      <c r="D196" s="111">
        <v>51418387</v>
      </c>
      <c r="E196" s="111">
        <v>12584309</v>
      </c>
      <c r="F196" s="111">
        <v>10802800.549999999</v>
      </c>
      <c r="G196" s="24">
        <f t="shared" si="9"/>
        <v>0.21009606057848526</v>
      </c>
      <c r="H196" s="108">
        <f t="shared" si="10"/>
        <v>0.8584341460464773</v>
      </c>
    </row>
    <row r="197" spans="2:8" ht="15" customHeight="1">
      <c r="B197" s="109" t="s">
        <v>56</v>
      </c>
      <c r="C197" s="110" t="s">
        <v>194</v>
      </c>
      <c r="D197" s="121">
        <v>8407000</v>
      </c>
      <c r="E197" s="121">
        <v>6126548</v>
      </c>
      <c r="F197" s="121">
        <v>5541494</v>
      </c>
      <c r="G197" s="24">
        <f t="shared" si="9"/>
        <v>0.6591523730224813</v>
      </c>
      <c r="H197" s="108">
        <f t="shared" si="10"/>
        <v>0.9045051144624999</v>
      </c>
    </row>
    <row r="198" spans="2:8" ht="45" customHeight="1" hidden="1">
      <c r="B198" s="109"/>
      <c r="C198" s="110"/>
      <c r="D198" s="111"/>
      <c r="E198" s="111"/>
      <c r="F198" s="111"/>
      <c r="G198" s="24"/>
      <c r="H198" s="108"/>
    </row>
    <row r="199" spans="2:8" ht="24" customHeight="1">
      <c r="B199" s="109" t="s">
        <v>57</v>
      </c>
      <c r="C199" s="110" t="s">
        <v>58</v>
      </c>
      <c r="D199" s="121">
        <v>40450690</v>
      </c>
      <c r="E199" s="121">
        <v>34014281</v>
      </c>
      <c r="F199" s="121">
        <v>33048198</v>
      </c>
      <c r="G199" s="24">
        <f t="shared" si="9"/>
        <v>0.8169996111314789</v>
      </c>
      <c r="H199" s="108">
        <f t="shared" si="10"/>
        <v>0.9715977239089664</v>
      </c>
    </row>
    <row r="200" spans="2:8" ht="15.75">
      <c r="B200" s="109" t="s">
        <v>59</v>
      </c>
      <c r="C200" s="110" t="s">
        <v>60</v>
      </c>
      <c r="D200" s="121">
        <v>1802522</v>
      </c>
      <c r="E200" s="121">
        <v>1314885</v>
      </c>
      <c r="F200" s="121">
        <v>1276804</v>
      </c>
      <c r="G200" s="24">
        <f t="shared" si="9"/>
        <v>0.7083430881842219</v>
      </c>
      <c r="H200" s="108">
        <f t="shared" si="10"/>
        <v>0.971038531886819</v>
      </c>
    </row>
    <row r="201" spans="2:8" ht="15.75">
      <c r="B201" s="140">
        <v>1170</v>
      </c>
      <c r="C201" s="110" t="s">
        <v>443</v>
      </c>
      <c r="D201" s="121">
        <v>2030</v>
      </c>
      <c r="E201" s="121">
        <v>2030</v>
      </c>
      <c r="F201" s="121">
        <v>2030</v>
      </c>
      <c r="G201" s="24">
        <f t="shared" si="9"/>
        <v>1</v>
      </c>
      <c r="H201" s="108">
        <f t="shared" si="10"/>
        <v>1</v>
      </c>
    </row>
    <row r="202" spans="2:8" ht="15.75">
      <c r="B202" s="109" t="s">
        <v>61</v>
      </c>
      <c r="C202" s="110" t="s">
        <v>62</v>
      </c>
      <c r="D202" s="121">
        <v>868525</v>
      </c>
      <c r="E202" s="121">
        <v>642473</v>
      </c>
      <c r="F202" s="121">
        <v>624665</v>
      </c>
      <c r="G202" s="24">
        <f t="shared" si="9"/>
        <v>0.7192251230534527</v>
      </c>
      <c r="H202" s="108">
        <f t="shared" si="10"/>
        <v>0.9722821036837346</v>
      </c>
    </row>
    <row r="203" spans="2:8" ht="22.5" customHeight="1">
      <c r="B203" s="109" t="s">
        <v>63</v>
      </c>
      <c r="C203" s="110" t="s">
        <v>64</v>
      </c>
      <c r="D203" s="121">
        <v>298650</v>
      </c>
      <c r="E203" s="121">
        <v>188290</v>
      </c>
      <c r="F203" s="121">
        <v>171333</v>
      </c>
      <c r="G203" s="24">
        <f t="shared" si="9"/>
        <v>0.5736916122551482</v>
      </c>
      <c r="H203" s="108">
        <f t="shared" si="10"/>
        <v>0.9099421105741144</v>
      </c>
    </row>
    <row r="204" spans="2:8" ht="22.5" customHeight="1">
      <c r="B204" s="109" t="s">
        <v>65</v>
      </c>
      <c r="C204" s="110" t="s">
        <v>66</v>
      </c>
      <c r="D204" s="121">
        <v>685100</v>
      </c>
      <c r="E204" s="121">
        <v>476615</v>
      </c>
      <c r="F204" s="121">
        <v>385455</v>
      </c>
      <c r="G204" s="24">
        <f t="shared" si="9"/>
        <v>0.5626258940300686</v>
      </c>
      <c r="H204" s="108">
        <f t="shared" si="10"/>
        <v>0.8087345131814987</v>
      </c>
    </row>
    <row r="205" spans="2:8" ht="15.75" hidden="1">
      <c r="B205" s="109"/>
      <c r="C205" s="110"/>
      <c r="D205" s="111"/>
      <c r="E205" s="111"/>
      <c r="F205" s="111"/>
      <c r="G205" s="24"/>
      <c r="H205" s="108"/>
    </row>
    <row r="206" spans="2:8" ht="15.75" hidden="1">
      <c r="B206" s="109"/>
      <c r="C206" s="110"/>
      <c r="D206" s="111"/>
      <c r="E206" s="111"/>
      <c r="F206" s="111"/>
      <c r="G206" s="24"/>
      <c r="H206" s="108"/>
    </row>
    <row r="207" spans="2:8" ht="15.75">
      <c r="B207" s="140">
        <v>1230</v>
      </c>
      <c r="C207" s="122" t="s">
        <v>431</v>
      </c>
      <c r="D207" s="121">
        <v>3620</v>
      </c>
      <c r="E207" s="121">
        <v>3620</v>
      </c>
      <c r="F207" s="121">
        <v>3620</v>
      </c>
      <c r="G207" s="24">
        <f t="shared" si="9"/>
        <v>1</v>
      </c>
      <c r="H207" s="108">
        <f t="shared" si="10"/>
        <v>1</v>
      </c>
    </row>
    <row r="208" spans="2:8" s="129" customFormat="1" ht="15.75">
      <c r="B208" s="125" t="s">
        <v>67</v>
      </c>
      <c r="C208" s="126" t="s">
        <v>68</v>
      </c>
      <c r="D208" s="127">
        <f>SUM(D209:D214)</f>
        <v>1070770</v>
      </c>
      <c r="E208" s="127">
        <f>SUM(E209:E214)</f>
        <v>899170</v>
      </c>
      <c r="F208" s="127">
        <f>SUM(F209:F214)</f>
        <v>691996</v>
      </c>
      <c r="G208" s="24">
        <f t="shared" si="9"/>
        <v>0.6462601679165461</v>
      </c>
      <c r="H208" s="108">
        <f t="shared" si="10"/>
        <v>0.7695941813005327</v>
      </c>
    </row>
    <row r="209" spans="2:8" ht="15.75">
      <c r="B209" s="109" t="s">
        <v>69</v>
      </c>
      <c r="C209" s="110" t="s">
        <v>70</v>
      </c>
      <c r="D209" s="121">
        <v>64000</v>
      </c>
      <c r="E209" s="121">
        <v>45400</v>
      </c>
      <c r="F209" s="121">
        <v>0</v>
      </c>
      <c r="G209" s="24">
        <f t="shared" si="9"/>
        <v>0</v>
      </c>
      <c r="H209" s="108">
        <f t="shared" si="10"/>
        <v>0</v>
      </c>
    </row>
    <row r="210" spans="2:8" ht="15.75">
      <c r="B210" s="109" t="s">
        <v>111</v>
      </c>
      <c r="C210" s="110" t="s">
        <v>112</v>
      </c>
      <c r="D210" s="121">
        <v>440000</v>
      </c>
      <c r="E210" s="121">
        <v>326000</v>
      </c>
      <c r="F210" s="121">
        <v>224352</v>
      </c>
      <c r="G210" s="24">
        <f t="shared" si="9"/>
        <v>0.5098909090909091</v>
      </c>
      <c r="H210" s="108">
        <f t="shared" si="10"/>
        <v>0.688196319018405</v>
      </c>
    </row>
    <row r="211" spans="2:8" ht="15.75">
      <c r="B211" s="109" t="s">
        <v>71</v>
      </c>
      <c r="C211" s="110" t="s">
        <v>72</v>
      </c>
      <c r="D211" s="121">
        <v>120000</v>
      </c>
      <c r="E211" s="121">
        <v>120000</v>
      </c>
      <c r="F211" s="121">
        <v>108752</v>
      </c>
      <c r="G211" s="24">
        <f t="shared" si="9"/>
        <v>0.9062666666666667</v>
      </c>
      <c r="H211" s="108">
        <f t="shared" si="10"/>
        <v>0.9062666666666667</v>
      </c>
    </row>
    <row r="212" spans="2:8" ht="15.75">
      <c r="B212" s="123" t="s">
        <v>432</v>
      </c>
      <c r="C212" s="122" t="s">
        <v>433</v>
      </c>
      <c r="D212" s="121">
        <v>91770</v>
      </c>
      <c r="E212" s="121">
        <v>91770</v>
      </c>
      <c r="F212" s="121">
        <v>91770</v>
      </c>
      <c r="G212" s="24">
        <f t="shared" si="9"/>
        <v>1</v>
      </c>
      <c r="H212" s="108">
        <f t="shared" si="10"/>
        <v>1</v>
      </c>
    </row>
    <row r="213" spans="2:8" ht="15.75">
      <c r="B213" s="109" t="s">
        <v>73</v>
      </c>
      <c r="C213" s="110" t="s">
        <v>74</v>
      </c>
      <c r="D213" s="121">
        <v>22000</v>
      </c>
      <c r="E213" s="121">
        <v>22000</v>
      </c>
      <c r="F213" s="121">
        <v>11099</v>
      </c>
      <c r="G213" s="24">
        <f t="shared" si="9"/>
        <v>0.5045</v>
      </c>
      <c r="H213" s="108">
        <f t="shared" si="10"/>
        <v>0.5045</v>
      </c>
    </row>
    <row r="214" spans="2:8" ht="15.75">
      <c r="B214" s="109" t="s">
        <v>75</v>
      </c>
      <c r="C214" s="110" t="s">
        <v>132</v>
      </c>
      <c r="D214" s="121">
        <v>333000</v>
      </c>
      <c r="E214" s="121">
        <v>294000</v>
      </c>
      <c r="F214" s="121">
        <v>256023</v>
      </c>
      <c r="G214" s="24">
        <f t="shared" si="9"/>
        <v>0.7688378378378379</v>
      </c>
      <c r="H214" s="108">
        <f t="shared" si="10"/>
        <v>0.8708265306122449</v>
      </c>
    </row>
    <row r="215" spans="2:8" s="129" customFormat="1" ht="15.75">
      <c r="B215" s="125" t="s">
        <v>76</v>
      </c>
      <c r="C215" s="126" t="s">
        <v>77</v>
      </c>
      <c r="D215" s="127">
        <f>SUM(D216:D220)</f>
        <v>4728489</v>
      </c>
      <c r="E215" s="127">
        <f>SUM(E216:E220)</f>
        <v>4030938</v>
      </c>
      <c r="F215" s="127">
        <f>SUM(F216:F220)</f>
        <v>3646078</v>
      </c>
      <c r="G215" s="24">
        <f t="shared" si="9"/>
        <v>0.771087338894095</v>
      </c>
      <c r="H215" s="108">
        <f t="shared" si="10"/>
        <v>0.9045234632733126</v>
      </c>
    </row>
    <row r="216" spans="2:8" ht="15.75">
      <c r="B216" s="109" t="s">
        <v>78</v>
      </c>
      <c r="C216" s="110" t="s">
        <v>79</v>
      </c>
      <c r="D216" s="121">
        <v>251328</v>
      </c>
      <c r="E216" s="121">
        <v>251328</v>
      </c>
      <c r="F216" s="121">
        <v>227353</v>
      </c>
      <c r="G216" s="24">
        <f t="shared" si="9"/>
        <v>0.9046067290552585</v>
      </c>
      <c r="H216" s="108">
        <f t="shared" si="10"/>
        <v>0.9046067290552585</v>
      </c>
    </row>
    <row r="217" spans="2:8" ht="15.75">
      <c r="B217" s="109" t="s">
        <v>113</v>
      </c>
      <c r="C217" s="110" t="s">
        <v>28</v>
      </c>
      <c r="D217" s="121">
        <v>51460</v>
      </c>
      <c r="E217" s="121">
        <v>31940</v>
      </c>
      <c r="F217" s="121">
        <v>21823</v>
      </c>
      <c r="G217" s="24">
        <f t="shared" si="9"/>
        <v>0.42407695297318304</v>
      </c>
      <c r="H217" s="108">
        <f t="shared" si="10"/>
        <v>0.6832498434564809</v>
      </c>
    </row>
    <row r="218" spans="2:8" ht="18.75" customHeight="1">
      <c r="B218" s="109" t="s">
        <v>80</v>
      </c>
      <c r="C218" s="110" t="s">
        <v>29</v>
      </c>
      <c r="D218" s="121">
        <v>2280176</v>
      </c>
      <c r="E218" s="121">
        <v>1932327</v>
      </c>
      <c r="F218" s="121">
        <v>1635559</v>
      </c>
      <c r="G218" s="24">
        <f t="shared" si="9"/>
        <v>0.7172950684508564</v>
      </c>
      <c r="H218" s="108">
        <f t="shared" si="10"/>
        <v>0.846419368978439</v>
      </c>
    </row>
    <row r="219" spans="2:8" ht="15.75">
      <c r="B219" s="109" t="s">
        <v>81</v>
      </c>
      <c r="C219" s="110" t="s">
        <v>30</v>
      </c>
      <c r="D219" s="121">
        <v>2008850</v>
      </c>
      <c r="E219" s="121">
        <v>1695118</v>
      </c>
      <c r="F219" s="121">
        <v>1643642</v>
      </c>
      <c r="G219" s="24">
        <f t="shared" si="9"/>
        <v>0.8182004629514399</v>
      </c>
      <c r="H219" s="108">
        <f t="shared" si="10"/>
        <v>0.9696327925253582</v>
      </c>
    </row>
    <row r="220" spans="2:8" ht="15.75">
      <c r="B220" s="109" t="s">
        <v>82</v>
      </c>
      <c r="C220" s="110" t="s">
        <v>24</v>
      </c>
      <c r="D220" s="121">
        <v>136675</v>
      </c>
      <c r="E220" s="121">
        <v>120225</v>
      </c>
      <c r="F220" s="121">
        <v>117701</v>
      </c>
      <c r="G220" s="24">
        <f t="shared" si="9"/>
        <v>0.8611743186391073</v>
      </c>
      <c r="H220" s="108">
        <f t="shared" si="10"/>
        <v>0.9790060303597421</v>
      </c>
    </row>
    <row r="221" spans="2:8" s="129" customFormat="1" ht="15.75">
      <c r="B221" s="125" t="s">
        <v>83</v>
      </c>
      <c r="C221" s="126" t="s">
        <v>84</v>
      </c>
      <c r="D221" s="127">
        <f>SUM(D222:D223)</f>
        <v>1413900</v>
      </c>
      <c r="E221" s="127">
        <f>SUM(E222:E223)</f>
        <v>1013360</v>
      </c>
      <c r="F221" s="127">
        <f>SUM(F222:F223)</f>
        <v>861492</v>
      </c>
      <c r="G221" s="24">
        <f t="shared" si="9"/>
        <v>0.6093019308296203</v>
      </c>
      <c r="H221" s="108">
        <f t="shared" si="10"/>
        <v>0.8501342069945528</v>
      </c>
    </row>
    <row r="222" spans="2:8" ht="15.75">
      <c r="B222" s="109" t="s">
        <v>85</v>
      </c>
      <c r="C222" s="110" t="s">
        <v>86</v>
      </c>
      <c r="D222" s="121">
        <v>20000</v>
      </c>
      <c r="E222" s="121">
        <v>20000</v>
      </c>
      <c r="F222" s="121">
        <v>11450</v>
      </c>
      <c r="G222" s="24">
        <f t="shared" si="9"/>
        <v>0.5725</v>
      </c>
      <c r="H222" s="108">
        <f t="shared" si="10"/>
        <v>0.5725</v>
      </c>
    </row>
    <row r="223" spans="2:8" ht="15.75">
      <c r="B223" s="109" t="s">
        <v>87</v>
      </c>
      <c r="C223" s="110" t="s">
        <v>88</v>
      </c>
      <c r="D223" s="121">
        <v>1393900</v>
      </c>
      <c r="E223" s="121">
        <v>993360</v>
      </c>
      <c r="F223" s="121">
        <v>850042</v>
      </c>
      <c r="G223" s="24">
        <f t="shared" si="9"/>
        <v>0.6098299734557716</v>
      </c>
      <c r="H223" s="108">
        <f t="shared" si="10"/>
        <v>0.8557240074091971</v>
      </c>
    </row>
    <row r="224" spans="2:8" s="129" customFormat="1" ht="15.75">
      <c r="B224" s="125" t="s">
        <v>89</v>
      </c>
      <c r="C224" s="126" t="s">
        <v>90</v>
      </c>
      <c r="D224" s="127">
        <f>D225+D226</f>
        <v>3850866</v>
      </c>
      <c r="E224" s="127">
        <f>E225+E226</f>
        <v>3345917</v>
      </c>
      <c r="F224" s="127">
        <f>F225+F226</f>
        <v>3110827</v>
      </c>
      <c r="G224" s="24">
        <f t="shared" si="9"/>
        <v>0.807825304749633</v>
      </c>
      <c r="H224" s="108">
        <f t="shared" si="10"/>
        <v>0.9297382451507314</v>
      </c>
    </row>
    <row r="225" spans="2:8" ht="15.75">
      <c r="B225" s="123" t="s">
        <v>434</v>
      </c>
      <c r="C225" s="122" t="s">
        <v>435</v>
      </c>
      <c r="D225" s="121">
        <v>288000</v>
      </c>
      <c r="E225" s="121">
        <v>288000</v>
      </c>
      <c r="F225" s="121">
        <v>288000</v>
      </c>
      <c r="G225" s="24">
        <f t="shared" si="9"/>
        <v>1</v>
      </c>
      <c r="H225" s="108">
        <f t="shared" si="10"/>
        <v>1</v>
      </c>
    </row>
    <row r="226" spans="2:8" ht="15.75">
      <c r="B226" s="109" t="s">
        <v>91</v>
      </c>
      <c r="C226" s="110" t="s">
        <v>92</v>
      </c>
      <c r="D226" s="121">
        <v>3562866</v>
      </c>
      <c r="E226" s="121">
        <v>3057917</v>
      </c>
      <c r="F226" s="121">
        <v>2822827</v>
      </c>
      <c r="G226" s="24">
        <f t="shared" si="9"/>
        <v>0.7922910937430709</v>
      </c>
      <c r="H226" s="108">
        <f t="shared" si="10"/>
        <v>0.9231208695330841</v>
      </c>
    </row>
    <row r="227" spans="2:8" s="129" customFormat="1" ht="15.75">
      <c r="B227" s="134" t="s">
        <v>114</v>
      </c>
      <c r="C227" s="135" t="s">
        <v>436</v>
      </c>
      <c r="D227" s="127">
        <f>D228</f>
        <v>105000</v>
      </c>
      <c r="E227" s="127">
        <f>E228</f>
        <v>105000</v>
      </c>
      <c r="F227" s="127">
        <f>F228</f>
        <v>85000</v>
      </c>
      <c r="G227" s="24">
        <f t="shared" si="9"/>
        <v>0.8095238095238095</v>
      </c>
      <c r="H227" s="108">
        <f t="shared" si="10"/>
        <v>0.8095238095238095</v>
      </c>
    </row>
    <row r="228" spans="2:8" ht="15.75">
      <c r="B228" s="123" t="s">
        <v>437</v>
      </c>
      <c r="C228" s="122" t="s">
        <v>438</v>
      </c>
      <c r="D228" s="121">
        <v>105000</v>
      </c>
      <c r="E228" s="121">
        <v>105000</v>
      </c>
      <c r="F228" s="121">
        <v>85000</v>
      </c>
      <c r="G228" s="24">
        <f t="shared" si="9"/>
        <v>0.8095238095238095</v>
      </c>
      <c r="H228" s="108">
        <f t="shared" si="10"/>
        <v>0.8095238095238095</v>
      </c>
    </row>
    <row r="229" spans="2:8" s="129" customFormat="1" ht="15.75">
      <c r="B229" s="125" t="s">
        <v>93</v>
      </c>
      <c r="C229" s="126" t="s">
        <v>94</v>
      </c>
      <c r="D229" s="127">
        <f>D230</f>
        <v>1190000</v>
      </c>
      <c r="E229" s="127">
        <f>E230</f>
        <v>1190000</v>
      </c>
      <c r="F229" s="127">
        <f>F230</f>
        <v>1021821</v>
      </c>
      <c r="G229" s="24">
        <f t="shared" si="9"/>
        <v>0.8586731092436974</v>
      </c>
      <c r="H229" s="108">
        <f t="shared" si="10"/>
        <v>0.8586731092436974</v>
      </c>
    </row>
    <row r="230" spans="2:8" s="113" customFormat="1" ht="30" customHeight="1">
      <c r="B230" s="109" t="s">
        <v>95</v>
      </c>
      <c r="C230" s="110" t="s">
        <v>96</v>
      </c>
      <c r="D230" s="121">
        <v>1190000</v>
      </c>
      <c r="E230" s="121">
        <v>1190000</v>
      </c>
      <c r="F230" s="121">
        <v>1021821</v>
      </c>
      <c r="G230" s="24">
        <f t="shared" si="9"/>
        <v>0.8586731092436974</v>
      </c>
      <c r="H230" s="108">
        <f t="shared" si="10"/>
        <v>0.8586731092436974</v>
      </c>
    </row>
    <row r="231" spans="2:8" s="129" customFormat="1" ht="15.75">
      <c r="B231" s="125" t="s">
        <v>97</v>
      </c>
      <c r="C231" s="126" t="s">
        <v>288</v>
      </c>
      <c r="D231" s="127">
        <f>D232</f>
        <v>5000</v>
      </c>
      <c r="E231" s="127">
        <f>E232</f>
        <v>5000</v>
      </c>
      <c r="F231" s="127">
        <v>0</v>
      </c>
      <c r="G231" s="24">
        <f t="shared" si="9"/>
        <v>0</v>
      </c>
      <c r="H231" s="108">
        <f t="shared" si="10"/>
        <v>0</v>
      </c>
    </row>
    <row r="232" spans="2:8" ht="15.75">
      <c r="B232" s="136" t="s">
        <v>98</v>
      </c>
      <c r="C232" s="137" t="s">
        <v>99</v>
      </c>
      <c r="D232" s="138">
        <v>5000</v>
      </c>
      <c r="E232" s="138">
        <v>5000</v>
      </c>
      <c r="F232" s="138">
        <v>0</v>
      </c>
      <c r="G232" s="24">
        <f t="shared" si="9"/>
        <v>0</v>
      </c>
      <c r="H232" s="108">
        <f t="shared" si="10"/>
        <v>0</v>
      </c>
    </row>
    <row r="233" spans="2:8" s="129" customFormat="1" ht="15.75">
      <c r="B233" s="125" t="s">
        <v>100</v>
      </c>
      <c r="C233" s="126" t="s">
        <v>101</v>
      </c>
      <c r="D233" s="127">
        <f>SUM(D234:D243)</f>
        <v>26006282</v>
      </c>
      <c r="E233" s="127">
        <f>SUM(E234:E243)</f>
        <v>20599659</v>
      </c>
      <c r="F233" s="127">
        <f>SUM(F234:F243)</f>
        <v>20577271</v>
      </c>
      <c r="G233" s="24">
        <f t="shared" si="9"/>
        <v>0.7912423236816397</v>
      </c>
      <c r="H233" s="108">
        <f t="shared" si="10"/>
        <v>0.9989131858930286</v>
      </c>
    </row>
    <row r="234" spans="2:8" ht="15.75">
      <c r="B234" s="109" t="s">
        <v>102</v>
      </c>
      <c r="C234" s="110" t="s">
        <v>103</v>
      </c>
      <c r="D234" s="121">
        <v>105000</v>
      </c>
      <c r="E234" s="121"/>
      <c r="F234" s="111">
        <v>0</v>
      </c>
      <c r="G234" s="24">
        <f t="shared" si="9"/>
        <v>0</v>
      </c>
      <c r="H234" s="108" t="e">
        <f t="shared" si="10"/>
        <v>#DIV/0!</v>
      </c>
    </row>
    <row r="235" spans="2:8" ht="15.75">
      <c r="B235" s="109" t="s">
        <v>104</v>
      </c>
      <c r="C235" s="110" t="s">
        <v>105</v>
      </c>
      <c r="D235" s="121">
        <v>15786100</v>
      </c>
      <c r="E235" s="121">
        <v>11839000</v>
      </c>
      <c r="F235" s="121">
        <v>11839000</v>
      </c>
      <c r="G235" s="24">
        <f t="shared" si="9"/>
        <v>0.7499635755506426</v>
      </c>
      <c r="H235" s="108">
        <f t="shared" si="10"/>
        <v>1</v>
      </c>
    </row>
    <row r="236" spans="2:8" ht="15.75">
      <c r="B236" s="109" t="s">
        <v>106</v>
      </c>
      <c r="C236" s="110" t="s">
        <v>426</v>
      </c>
      <c r="D236" s="121">
        <v>171000</v>
      </c>
      <c r="E236" s="121">
        <v>141000</v>
      </c>
      <c r="F236" s="121">
        <v>118612</v>
      </c>
      <c r="G236" s="24">
        <f t="shared" si="9"/>
        <v>0.6936374269005848</v>
      </c>
      <c r="H236" s="108">
        <f t="shared" si="10"/>
        <v>0.8412198581560284</v>
      </c>
    </row>
    <row r="237" spans="2:8" ht="15.75">
      <c r="B237" s="123" t="s">
        <v>439</v>
      </c>
      <c r="C237" s="122" t="s">
        <v>440</v>
      </c>
      <c r="D237" s="121">
        <v>171000</v>
      </c>
      <c r="E237" s="121">
        <v>171000</v>
      </c>
      <c r="F237" s="121">
        <v>171000</v>
      </c>
      <c r="G237" s="24">
        <f t="shared" si="9"/>
        <v>1</v>
      </c>
      <c r="H237" s="108">
        <f t="shared" si="10"/>
        <v>1</v>
      </c>
    </row>
    <row r="238" spans="2:8" ht="15.75">
      <c r="B238" s="109" t="s">
        <v>107</v>
      </c>
      <c r="C238" s="110" t="s">
        <v>108</v>
      </c>
      <c r="D238" s="121">
        <v>203200</v>
      </c>
      <c r="E238" s="121">
        <v>152460</v>
      </c>
      <c r="F238" s="121">
        <v>152460</v>
      </c>
      <c r="G238" s="24">
        <f t="shared" si="9"/>
        <v>0.7502952755905512</v>
      </c>
      <c r="H238" s="108">
        <f t="shared" si="10"/>
        <v>1</v>
      </c>
    </row>
    <row r="239" spans="2:8" ht="15.75" customHeight="1" hidden="1">
      <c r="B239" s="109"/>
      <c r="C239" s="110"/>
      <c r="D239" s="111"/>
      <c r="E239" s="111"/>
      <c r="F239" s="111"/>
      <c r="G239" s="24" t="e">
        <f t="shared" si="9"/>
        <v>#DIV/0!</v>
      </c>
      <c r="H239" s="108" t="e">
        <f t="shared" si="10"/>
        <v>#DIV/0!</v>
      </c>
    </row>
    <row r="240" spans="2:8" ht="15.75" customHeight="1" hidden="1">
      <c r="B240" s="110"/>
      <c r="C240" s="110"/>
      <c r="D240" s="111"/>
      <c r="E240" s="111"/>
      <c r="F240" s="111"/>
      <c r="G240" s="24" t="e">
        <f t="shared" si="9"/>
        <v>#DIV/0!</v>
      </c>
      <c r="H240" s="108" t="e">
        <f t="shared" si="10"/>
        <v>#DIV/0!</v>
      </c>
    </row>
    <row r="241" spans="2:8" ht="15.75" customHeight="1" hidden="1">
      <c r="B241" s="15"/>
      <c r="C241" s="98"/>
      <c r="D241" s="25"/>
      <c r="E241" s="23"/>
      <c r="F241" s="23"/>
      <c r="G241" s="24" t="e">
        <f t="shared" si="9"/>
        <v>#DIV/0!</v>
      </c>
      <c r="H241" s="108" t="e">
        <f t="shared" si="10"/>
        <v>#DIV/0!</v>
      </c>
    </row>
    <row r="242" spans="2:8" ht="15.75" customHeight="1" hidden="1">
      <c r="B242" s="15"/>
      <c r="C242" s="98"/>
      <c r="D242" s="25"/>
      <c r="E242" s="23"/>
      <c r="F242" s="23"/>
      <c r="G242" s="24" t="e">
        <f t="shared" si="9"/>
        <v>#DIV/0!</v>
      </c>
      <c r="H242" s="108" t="e">
        <f t="shared" si="10"/>
        <v>#DIV/0!</v>
      </c>
    </row>
    <row r="243" spans="2:8" s="72" customFormat="1" ht="15.75">
      <c r="B243" s="109" t="s">
        <v>109</v>
      </c>
      <c r="C243" s="110" t="s">
        <v>196</v>
      </c>
      <c r="D243" s="121">
        <v>9569982</v>
      </c>
      <c r="E243" s="121">
        <v>8296199</v>
      </c>
      <c r="F243" s="121">
        <v>8296199</v>
      </c>
      <c r="G243" s="24">
        <f t="shared" si="9"/>
        <v>0.8668980777602299</v>
      </c>
      <c r="H243" s="108">
        <f t="shared" si="10"/>
        <v>1</v>
      </c>
    </row>
    <row r="244" spans="2:8" ht="16.5" thickBot="1">
      <c r="B244" s="110" t="s">
        <v>229</v>
      </c>
      <c r="C244" s="110"/>
      <c r="D244" s="121">
        <f>D233+D229+D227+D231+D224+D221+D215+D208+D187+D145</f>
        <v>101700922</v>
      </c>
      <c r="E244" s="121">
        <f>E233+E231+E229+E227+E224+E221+E215+E208+E187+E145</f>
        <v>82828564</v>
      </c>
      <c r="F244" s="121">
        <f>F233+F229+F227+F231+F224+F221+F215+F208+F187+F145</f>
        <v>77366906</v>
      </c>
      <c r="G244" s="24">
        <f t="shared" si="9"/>
        <v>0.7607296421560465</v>
      </c>
      <c r="H244" s="108">
        <f t="shared" si="10"/>
        <v>0.9340606943276235</v>
      </c>
    </row>
    <row r="245" spans="2:8" ht="15.75" hidden="1">
      <c r="B245" s="15" t="s">
        <v>27</v>
      </c>
      <c r="C245" s="98" t="s">
        <v>0</v>
      </c>
      <c r="D245" s="25"/>
      <c r="E245" s="23"/>
      <c r="F245" s="23"/>
      <c r="G245" s="24" t="e">
        <f t="shared" si="9"/>
        <v>#DIV/0!</v>
      </c>
      <c r="H245" s="108" t="e">
        <f t="shared" si="10"/>
        <v>#DIV/0!</v>
      </c>
    </row>
    <row r="246" spans="2:8" ht="15.75" hidden="1">
      <c r="B246" s="15" t="s">
        <v>1</v>
      </c>
      <c r="C246" s="98" t="s">
        <v>2</v>
      </c>
      <c r="D246" s="25"/>
      <c r="E246" s="23"/>
      <c r="F246" s="23"/>
      <c r="G246" s="24" t="e">
        <f t="shared" si="9"/>
        <v>#DIV/0!</v>
      </c>
      <c r="H246" s="108" t="e">
        <f t="shared" si="10"/>
        <v>#DIV/0!</v>
      </c>
    </row>
    <row r="247" spans="2:8" ht="15.75" hidden="1">
      <c r="B247" s="15" t="s">
        <v>3</v>
      </c>
      <c r="C247" s="97" t="s">
        <v>4</v>
      </c>
      <c r="D247" s="25"/>
      <c r="E247" s="23"/>
      <c r="F247" s="23"/>
      <c r="G247" s="24" t="e">
        <f t="shared" si="9"/>
        <v>#DIV/0!</v>
      </c>
      <c r="H247" s="108" t="e">
        <f t="shared" si="10"/>
        <v>#DIV/0!</v>
      </c>
    </row>
    <row r="248" spans="2:8" ht="30" hidden="1">
      <c r="B248" s="15" t="s">
        <v>5</v>
      </c>
      <c r="C248" s="98" t="s">
        <v>40</v>
      </c>
      <c r="D248" s="25"/>
      <c r="E248" s="23"/>
      <c r="F248" s="23"/>
      <c r="G248" s="24" t="e">
        <f t="shared" si="9"/>
        <v>#DIV/0!</v>
      </c>
      <c r="H248" s="108" t="e">
        <f t="shared" si="10"/>
        <v>#DIV/0!</v>
      </c>
    </row>
    <row r="249" spans="2:8" ht="30" hidden="1">
      <c r="B249" s="15" t="s">
        <v>41</v>
      </c>
      <c r="C249" s="98" t="s">
        <v>42</v>
      </c>
      <c r="D249" s="25"/>
      <c r="E249" s="23"/>
      <c r="F249" s="23"/>
      <c r="G249" s="24" t="e">
        <f t="shared" si="9"/>
        <v>#DIV/0!</v>
      </c>
      <c r="H249" s="108" t="e">
        <f t="shared" si="10"/>
        <v>#DIV/0!</v>
      </c>
    </row>
    <row r="250" spans="2:8" ht="15.75" hidden="1">
      <c r="B250" s="15">
        <v>91102</v>
      </c>
      <c r="C250" s="98" t="s">
        <v>133</v>
      </c>
      <c r="D250" s="25"/>
      <c r="E250" s="23"/>
      <c r="F250" s="23"/>
      <c r="G250" s="24" t="e">
        <f aca="true" t="shared" si="11" ref="G250:G306">F250/D250*100%</f>
        <v>#DIV/0!</v>
      </c>
      <c r="H250" s="108" t="e">
        <f aca="true" t="shared" si="12" ref="H250:H306">F250/E250*100%</f>
        <v>#DIV/0!</v>
      </c>
    </row>
    <row r="251" spans="2:8" ht="15.75" hidden="1">
      <c r="B251" s="15" t="s">
        <v>43</v>
      </c>
      <c r="C251" s="98" t="s">
        <v>44</v>
      </c>
      <c r="D251" s="25"/>
      <c r="E251" s="23"/>
      <c r="F251" s="23"/>
      <c r="G251" s="24" t="e">
        <f t="shared" si="11"/>
        <v>#DIV/0!</v>
      </c>
      <c r="H251" s="108" t="e">
        <f t="shared" si="12"/>
        <v>#DIV/0!</v>
      </c>
    </row>
    <row r="252" spans="2:8" ht="15.75" hidden="1">
      <c r="B252" s="22" t="s">
        <v>209</v>
      </c>
      <c r="C252" s="97" t="s">
        <v>210</v>
      </c>
      <c r="D252" s="25"/>
      <c r="E252" s="23"/>
      <c r="F252" s="23"/>
      <c r="G252" s="24" t="e">
        <f t="shared" si="11"/>
        <v>#DIV/0!</v>
      </c>
      <c r="H252" s="108" t="e">
        <f t="shared" si="12"/>
        <v>#DIV/0!</v>
      </c>
    </row>
    <row r="253" spans="2:8" ht="30" hidden="1">
      <c r="B253" s="22" t="s">
        <v>211</v>
      </c>
      <c r="C253" s="98" t="s">
        <v>212</v>
      </c>
      <c r="D253" s="25"/>
      <c r="E253" s="23"/>
      <c r="F253" s="23"/>
      <c r="G253" s="24" t="e">
        <f t="shared" si="11"/>
        <v>#DIV/0!</v>
      </c>
      <c r="H253" s="108" t="e">
        <f t="shared" si="12"/>
        <v>#DIV/0!</v>
      </c>
    </row>
    <row r="254" spans="2:8" ht="15.75" hidden="1">
      <c r="B254" s="22" t="s">
        <v>213</v>
      </c>
      <c r="C254" s="98" t="s">
        <v>214</v>
      </c>
      <c r="D254" s="25"/>
      <c r="E254" s="23"/>
      <c r="F254" s="23"/>
      <c r="G254" s="24" t="e">
        <f t="shared" si="11"/>
        <v>#DIV/0!</v>
      </c>
      <c r="H254" s="108" t="e">
        <f t="shared" si="12"/>
        <v>#DIV/0!</v>
      </c>
    </row>
    <row r="255" spans="2:8" ht="30" hidden="1">
      <c r="B255" s="22" t="s">
        <v>215</v>
      </c>
      <c r="C255" s="98" t="s">
        <v>217</v>
      </c>
      <c r="D255" s="25"/>
      <c r="E255" s="23"/>
      <c r="F255" s="23"/>
      <c r="G255" s="24" t="e">
        <f t="shared" si="11"/>
        <v>#DIV/0!</v>
      </c>
      <c r="H255" s="108" t="e">
        <f t="shared" si="12"/>
        <v>#DIV/0!</v>
      </c>
    </row>
    <row r="256" spans="2:8" ht="15.75" hidden="1">
      <c r="B256" s="22" t="s">
        <v>218</v>
      </c>
      <c r="C256" s="98" t="s">
        <v>219</v>
      </c>
      <c r="D256" s="25"/>
      <c r="E256" s="23"/>
      <c r="F256" s="23"/>
      <c r="G256" s="24" t="e">
        <f t="shared" si="11"/>
        <v>#DIV/0!</v>
      </c>
      <c r="H256" s="108" t="e">
        <f t="shared" si="12"/>
        <v>#DIV/0!</v>
      </c>
    </row>
    <row r="257" spans="2:8" ht="15.75" hidden="1">
      <c r="B257" s="22" t="s">
        <v>220</v>
      </c>
      <c r="C257" s="99" t="s">
        <v>46</v>
      </c>
      <c r="D257" s="25">
        <v>0</v>
      </c>
      <c r="E257" s="23">
        <v>5000</v>
      </c>
      <c r="F257" s="23">
        <v>0</v>
      </c>
      <c r="G257" s="24" t="e">
        <f t="shared" si="11"/>
        <v>#DIV/0!</v>
      </c>
      <c r="H257" s="108">
        <f t="shared" si="12"/>
        <v>0</v>
      </c>
    </row>
    <row r="258" spans="2:8" ht="15.75" hidden="1">
      <c r="B258" s="22" t="s">
        <v>248</v>
      </c>
      <c r="C258" s="98" t="s">
        <v>249</v>
      </c>
      <c r="D258" s="25"/>
      <c r="E258" s="23"/>
      <c r="F258" s="23"/>
      <c r="G258" s="24" t="e">
        <f t="shared" si="11"/>
        <v>#DIV/0!</v>
      </c>
      <c r="H258" s="108" t="e">
        <f t="shared" si="12"/>
        <v>#DIV/0!</v>
      </c>
    </row>
    <row r="259" spans="2:8" ht="30" hidden="1">
      <c r="B259" s="22" t="s">
        <v>250</v>
      </c>
      <c r="C259" s="98" t="s">
        <v>251</v>
      </c>
      <c r="D259" s="25"/>
      <c r="E259" s="23"/>
      <c r="F259" s="23"/>
      <c r="G259" s="24" t="e">
        <f t="shared" si="11"/>
        <v>#DIV/0!</v>
      </c>
      <c r="H259" s="108" t="e">
        <f t="shared" si="12"/>
        <v>#DIV/0!</v>
      </c>
    </row>
    <row r="260" spans="2:8" ht="30" hidden="1">
      <c r="B260" s="22" t="s">
        <v>252</v>
      </c>
      <c r="C260" s="98" t="s">
        <v>253</v>
      </c>
      <c r="D260" s="25"/>
      <c r="E260" s="23"/>
      <c r="F260" s="23"/>
      <c r="G260" s="24" t="e">
        <f t="shared" si="11"/>
        <v>#DIV/0!</v>
      </c>
      <c r="H260" s="108" t="e">
        <f t="shared" si="12"/>
        <v>#DIV/0!</v>
      </c>
    </row>
    <row r="261" spans="2:8" ht="30" hidden="1">
      <c r="B261" s="22" t="s">
        <v>254</v>
      </c>
      <c r="C261" s="98" t="s">
        <v>255</v>
      </c>
      <c r="D261" s="25"/>
      <c r="E261" s="23"/>
      <c r="F261" s="23"/>
      <c r="G261" s="24" t="e">
        <f t="shared" si="11"/>
        <v>#DIV/0!</v>
      </c>
      <c r="H261" s="108" t="e">
        <f t="shared" si="12"/>
        <v>#DIV/0!</v>
      </c>
    </row>
    <row r="262" spans="2:8" ht="15.75" hidden="1">
      <c r="B262" s="22" t="s">
        <v>256</v>
      </c>
      <c r="C262" s="98" t="s">
        <v>257</v>
      </c>
      <c r="D262" s="25"/>
      <c r="E262" s="23"/>
      <c r="F262" s="23"/>
      <c r="G262" s="24" t="e">
        <f t="shared" si="11"/>
        <v>#DIV/0!</v>
      </c>
      <c r="H262" s="108" t="e">
        <f t="shared" si="12"/>
        <v>#DIV/0!</v>
      </c>
    </row>
    <row r="263" spans="2:8" ht="30" hidden="1">
      <c r="B263" s="22" t="s">
        <v>258</v>
      </c>
      <c r="C263" s="98" t="s">
        <v>259</v>
      </c>
      <c r="D263" s="25"/>
      <c r="E263" s="23"/>
      <c r="F263" s="23"/>
      <c r="G263" s="24" t="e">
        <f t="shared" si="11"/>
        <v>#DIV/0!</v>
      </c>
      <c r="H263" s="108" t="e">
        <f t="shared" si="12"/>
        <v>#DIV/0!</v>
      </c>
    </row>
    <row r="264" spans="2:8" ht="30" hidden="1">
      <c r="B264" s="22" t="s">
        <v>260</v>
      </c>
      <c r="C264" s="98" t="s">
        <v>261</v>
      </c>
      <c r="D264" s="25"/>
      <c r="E264" s="23"/>
      <c r="F264" s="23"/>
      <c r="G264" s="24" t="e">
        <f t="shared" si="11"/>
        <v>#DIV/0!</v>
      </c>
      <c r="H264" s="108" t="e">
        <f t="shared" si="12"/>
        <v>#DIV/0!</v>
      </c>
    </row>
    <row r="265" spans="2:8" ht="15.75" hidden="1">
      <c r="B265" s="22" t="s">
        <v>262</v>
      </c>
      <c r="C265" s="97" t="s">
        <v>263</v>
      </c>
      <c r="D265" s="25"/>
      <c r="E265" s="23"/>
      <c r="F265" s="23"/>
      <c r="G265" s="24" t="e">
        <f t="shared" si="11"/>
        <v>#DIV/0!</v>
      </c>
      <c r="H265" s="108" t="e">
        <f t="shared" si="12"/>
        <v>#DIV/0!</v>
      </c>
    </row>
    <row r="266" spans="2:8" ht="15.75" hidden="1">
      <c r="B266" s="22" t="s">
        <v>264</v>
      </c>
      <c r="C266" s="98" t="s">
        <v>265</v>
      </c>
      <c r="D266" s="25"/>
      <c r="E266" s="23"/>
      <c r="F266" s="23"/>
      <c r="G266" s="24" t="e">
        <f t="shared" si="11"/>
        <v>#DIV/0!</v>
      </c>
      <c r="H266" s="108" t="e">
        <f t="shared" si="12"/>
        <v>#DIV/0!</v>
      </c>
    </row>
    <row r="267" spans="2:8" ht="15.75" hidden="1">
      <c r="B267" s="22" t="s">
        <v>266</v>
      </c>
      <c r="C267" s="98" t="s">
        <v>267</v>
      </c>
      <c r="D267" s="25"/>
      <c r="E267" s="23"/>
      <c r="F267" s="23"/>
      <c r="G267" s="24" t="e">
        <f t="shared" si="11"/>
        <v>#DIV/0!</v>
      </c>
      <c r="H267" s="108" t="e">
        <f t="shared" si="12"/>
        <v>#DIV/0!</v>
      </c>
    </row>
    <row r="268" spans="2:8" ht="15.75" hidden="1">
      <c r="B268" s="22" t="s">
        <v>268</v>
      </c>
      <c r="C268" s="97" t="s">
        <v>269</v>
      </c>
      <c r="D268" s="25"/>
      <c r="E268" s="23"/>
      <c r="F268" s="23"/>
      <c r="G268" s="24" t="e">
        <f t="shared" si="11"/>
        <v>#DIV/0!</v>
      </c>
      <c r="H268" s="108" t="e">
        <f t="shared" si="12"/>
        <v>#DIV/0!</v>
      </c>
    </row>
    <row r="269" spans="2:8" ht="15.75" hidden="1">
      <c r="B269" s="22" t="s">
        <v>270</v>
      </c>
      <c r="C269" s="96" t="s">
        <v>271</v>
      </c>
      <c r="D269" s="25"/>
      <c r="E269" s="23"/>
      <c r="F269" s="23"/>
      <c r="G269" s="24" t="e">
        <f t="shared" si="11"/>
        <v>#DIV/0!</v>
      </c>
      <c r="H269" s="108" t="e">
        <f t="shared" si="12"/>
        <v>#DIV/0!</v>
      </c>
    </row>
    <row r="270" spans="2:8" ht="15.75" hidden="1">
      <c r="B270" s="22" t="s">
        <v>272</v>
      </c>
      <c r="C270" s="97" t="s">
        <v>273</v>
      </c>
      <c r="D270" s="25"/>
      <c r="E270" s="23"/>
      <c r="F270" s="23"/>
      <c r="G270" s="24" t="e">
        <f t="shared" si="11"/>
        <v>#DIV/0!</v>
      </c>
      <c r="H270" s="108" t="e">
        <f t="shared" si="12"/>
        <v>#DIV/0!</v>
      </c>
    </row>
    <row r="271" spans="2:8" ht="15.75" hidden="1">
      <c r="B271" s="22" t="s">
        <v>274</v>
      </c>
      <c r="C271" s="98" t="s">
        <v>221</v>
      </c>
      <c r="D271" s="25"/>
      <c r="E271" s="23"/>
      <c r="F271" s="23"/>
      <c r="G271" s="24" t="e">
        <f t="shared" si="11"/>
        <v>#DIV/0!</v>
      </c>
      <c r="H271" s="108" t="e">
        <f t="shared" si="12"/>
        <v>#DIV/0!</v>
      </c>
    </row>
    <row r="272" spans="2:8" ht="15.75" hidden="1">
      <c r="B272" s="22" t="s">
        <v>222</v>
      </c>
      <c r="C272" s="97" t="s">
        <v>223</v>
      </c>
      <c r="D272" s="25"/>
      <c r="E272" s="23"/>
      <c r="F272" s="23"/>
      <c r="G272" s="24" t="e">
        <f t="shared" si="11"/>
        <v>#DIV/0!</v>
      </c>
      <c r="H272" s="108" t="e">
        <f t="shared" si="12"/>
        <v>#DIV/0!</v>
      </c>
    </row>
    <row r="273" spans="2:8" ht="15.75" hidden="1">
      <c r="B273" s="22" t="s">
        <v>224</v>
      </c>
      <c r="C273" s="98" t="s">
        <v>225</v>
      </c>
      <c r="D273" s="25"/>
      <c r="E273" s="23"/>
      <c r="F273" s="23"/>
      <c r="G273" s="24" t="e">
        <f t="shared" si="11"/>
        <v>#DIV/0!</v>
      </c>
      <c r="H273" s="108" t="e">
        <f t="shared" si="12"/>
        <v>#DIV/0!</v>
      </c>
    </row>
    <row r="274" spans="2:8" ht="15.75" hidden="1">
      <c r="B274" s="22" t="s">
        <v>226</v>
      </c>
      <c r="C274" s="98" t="s">
        <v>227</v>
      </c>
      <c r="D274" s="25"/>
      <c r="E274" s="23"/>
      <c r="F274" s="23"/>
      <c r="G274" s="24" t="e">
        <f t="shared" si="11"/>
        <v>#DIV/0!</v>
      </c>
      <c r="H274" s="108" t="e">
        <f t="shared" si="12"/>
        <v>#DIV/0!</v>
      </c>
    </row>
    <row r="275" spans="2:8" ht="30" hidden="1">
      <c r="B275" s="22" t="s">
        <v>228</v>
      </c>
      <c r="C275" s="98" t="s">
        <v>275</v>
      </c>
      <c r="D275" s="25"/>
      <c r="E275" s="23"/>
      <c r="F275" s="23"/>
      <c r="G275" s="24" t="e">
        <f t="shared" si="11"/>
        <v>#DIV/0!</v>
      </c>
      <c r="H275" s="108" t="e">
        <f t="shared" si="12"/>
        <v>#DIV/0!</v>
      </c>
    </row>
    <row r="276" spans="2:8" ht="15.75" hidden="1">
      <c r="B276" s="22" t="s">
        <v>276</v>
      </c>
      <c r="C276" s="96" t="s">
        <v>277</v>
      </c>
      <c r="D276" s="25"/>
      <c r="E276" s="23"/>
      <c r="F276" s="23"/>
      <c r="G276" s="24" t="e">
        <f t="shared" si="11"/>
        <v>#DIV/0!</v>
      </c>
      <c r="H276" s="108" t="e">
        <f t="shared" si="12"/>
        <v>#DIV/0!</v>
      </c>
    </row>
    <row r="277" spans="2:8" ht="15.75" hidden="1">
      <c r="B277" s="22" t="s">
        <v>278</v>
      </c>
      <c r="C277" s="96" t="s">
        <v>279</v>
      </c>
      <c r="D277" s="25"/>
      <c r="E277" s="23"/>
      <c r="F277" s="23"/>
      <c r="G277" s="24" t="e">
        <f t="shared" si="11"/>
        <v>#DIV/0!</v>
      </c>
      <c r="H277" s="108" t="e">
        <f t="shared" si="12"/>
        <v>#DIV/0!</v>
      </c>
    </row>
    <row r="278" spans="2:8" ht="15.75" hidden="1">
      <c r="B278" s="22" t="s">
        <v>280</v>
      </c>
      <c r="C278" s="97" t="s">
        <v>281</v>
      </c>
      <c r="D278" s="25"/>
      <c r="E278" s="23"/>
      <c r="F278" s="23"/>
      <c r="G278" s="24" t="e">
        <f t="shared" si="11"/>
        <v>#DIV/0!</v>
      </c>
      <c r="H278" s="108" t="e">
        <f t="shared" si="12"/>
        <v>#DIV/0!</v>
      </c>
    </row>
    <row r="279" spans="2:8" ht="15.75" hidden="1">
      <c r="B279" s="22" t="s">
        <v>282</v>
      </c>
      <c r="C279" s="98" t="s">
        <v>283</v>
      </c>
      <c r="D279" s="25"/>
      <c r="E279" s="23"/>
      <c r="F279" s="23"/>
      <c r="G279" s="24" t="e">
        <f t="shared" si="11"/>
        <v>#DIV/0!</v>
      </c>
      <c r="H279" s="108" t="e">
        <f t="shared" si="12"/>
        <v>#DIV/0!</v>
      </c>
    </row>
    <row r="280" spans="2:8" ht="15.75" hidden="1">
      <c r="B280" s="22" t="s">
        <v>134</v>
      </c>
      <c r="C280" s="98" t="s">
        <v>135</v>
      </c>
      <c r="D280" s="25"/>
      <c r="E280" s="23"/>
      <c r="F280" s="23"/>
      <c r="G280" s="24" t="e">
        <f t="shared" si="11"/>
        <v>#DIV/0!</v>
      </c>
      <c r="H280" s="108" t="e">
        <f t="shared" si="12"/>
        <v>#DIV/0!</v>
      </c>
    </row>
    <row r="281" spans="2:8" ht="15.75" hidden="1">
      <c r="B281" s="22" t="s">
        <v>136</v>
      </c>
      <c r="C281" s="98" t="s">
        <v>137</v>
      </c>
      <c r="D281" s="25"/>
      <c r="E281" s="23"/>
      <c r="F281" s="23"/>
      <c r="G281" s="24" t="e">
        <f t="shared" si="11"/>
        <v>#DIV/0!</v>
      </c>
      <c r="H281" s="108" t="e">
        <f t="shared" si="12"/>
        <v>#DIV/0!</v>
      </c>
    </row>
    <row r="282" spans="2:8" ht="15.75" hidden="1">
      <c r="B282" s="22" t="s">
        <v>138</v>
      </c>
      <c r="C282" s="98" t="s">
        <v>139</v>
      </c>
      <c r="D282" s="25"/>
      <c r="E282" s="23"/>
      <c r="F282" s="23"/>
      <c r="G282" s="24" t="e">
        <f t="shared" si="11"/>
        <v>#DIV/0!</v>
      </c>
      <c r="H282" s="108" t="e">
        <f t="shared" si="12"/>
        <v>#DIV/0!</v>
      </c>
    </row>
    <row r="283" spans="2:8" ht="15.75" hidden="1">
      <c r="B283" s="22" t="s">
        <v>140</v>
      </c>
      <c r="C283" s="97" t="s">
        <v>141</v>
      </c>
      <c r="D283" s="25"/>
      <c r="E283" s="23"/>
      <c r="F283" s="23"/>
      <c r="G283" s="24" t="e">
        <f t="shared" si="11"/>
        <v>#DIV/0!</v>
      </c>
      <c r="H283" s="108" t="e">
        <f t="shared" si="12"/>
        <v>#DIV/0!</v>
      </c>
    </row>
    <row r="284" spans="2:8" ht="15.75" hidden="1">
      <c r="B284" s="22" t="s">
        <v>142</v>
      </c>
      <c r="C284" s="98" t="s">
        <v>143</v>
      </c>
      <c r="D284" s="25"/>
      <c r="E284" s="23"/>
      <c r="F284" s="23"/>
      <c r="G284" s="24" t="e">
        <f t="shared" si="11"/>
        <v>#DIV/0!</v>
      </c>
      <c r="H284" s="108" t="e">
        <f t="shared" si="12"/>
        <v>#DIV/0!</v>
      </c>
    </row>
    <row r="285" spans="2:8" ht="15.75" hidden="1">
      <c r="B285" s="22" t="s">
        <v>232</v>
      </c>
      <c r="C285" s="98" t="s">
        <v>233</v>
      </c>
      <c r="D285" s="25"/>
      <c r="E285" s="23"/>
      <c r="F285" s="23"/>
      <c r="G285" s="24" t="e">
        <f t="shared" si="11"/>
        <v>#DIV/0!</v>
      </c>
      <c r="H285" s="108" t="e">
        <f t="shared" si="12"/>
        <v>#DIV/0!</v>
      </c>
    </row>
    <row r="286" spans="2:8" ht="15.75" hidden="1">
      <c r="B286" s="22" t="s">
        <v>234</v>
      </c>
      <c r="C286" s="98" t="s">
        <v>235</v>
      </c>
      <c r="D286" s="25"/>
      <c r="E286" s="23"/>
      <c r="F286" s="23"/>
      <c r="G286" s="24" t="e">
        <f t="shared" si="11"/>
        <v>#DIV/0!</v>
      </c>
      <c r="H286" s="108" t="e">
        <f t="shared" si="12"/>
        <v>#DIV/0!</v>
      </c>
    </row>
    <row r="287" spans="2:8" ht="15.75" hidden="1">
      <c r="B287" s="22" t="s">
        <v>236</v>
      </c>
      <c r="C287" s="98" t="s">
        <v>237</v>
      </c>
      <c r="D287" s="25"/>
      <c r="E287" s="23"/>
      <c r="F287" s="23"/>
      <c r="G287" s="24" t="e">
        <f t="shared" si="11"/>
        <v>#DIV/0!</v>
      </c>
      <c r="H287" s="108" t="e">
        <f t="shared" si="12"/>
        <v>#DIV/0!</v>
      </c>
    </row>
    <row r="288" spans="2:8" ht="15.75" hidden="1">
      <c r="B288" s="22" t="s">
        <v>238</v>
      </c>
      <c r="C288" s="98" t="s">
        <v>239</v>
      </c>
      <c r="D288" s="25"/>
      <c r="E288" s="23"/>
      <c r="F288" s="23"/>
      <c r="G288" s="24" t="e">
        <f t="shared" si="11"/>
        <v>#DIV/0!</v>
      </c>
      <c r="H288" s="108" t="e">
        <f t="shared" si="12"/>
        <v>#DIV/0!</v>
      </c>
    </row>
    <row r="289" spans="2:8" ht="15.75" hidden="1">
      <c r="B289" s="22" t="s">
        <v>240</v>
      </c>
      <c r="C289" s="98" t="s">
        <v>241</v>
      </c>
      <c r="D289" s="25"/>
      <c r="E289" s="23"/>
      <c r="F289" s="23"/>
      <c r="G289" s="24" t="e">
        <f t="shared" si="11"/>
        <v>#DIV/0!</v>
      </c>
      <c r="H289" s="108" t="e">
        <f t="shared" si="12"/>
        <v>#DIV/0!</v>
      </c>
    </row>
    <row r="290" spans="2:8" ht="15.75" hidden="1">
      <c r="B290" s="22" t="s">
        <v>242</v>
      </c>
      <c r="C290" s="98" t="s">
        <v>243</v>
      </c>
      <c r="D290" s="25"/>
      <c r="E290" s="23"/>
      <c r="F290" s="23"/>
      <c r="G290" s="24" t="e">
        <f t="shared" si="11"/>
        <v>#DIV/0!</v>
      </c>
      <c r="H290" s="108" t="e">
        <f t="shared" si="12"/>
        <v>#DIV/0!</v>
      </c>
    </row>
    <row r="291" spans="2:8" ht="15.75" customHeight="1" hidden="1">
      <c r="B291" s="22" t="s">
        <v>244</v>
      </c>
      <c r="C291" s="96" t="s">
        <v>197</v>
      </c>
      <c r="D291" s="25"/>
      <c r="E291" s="23"/>
      <c r="F291" s="23"/>
      <c r="G291" s="24" t="e">
        <f t="shared" si="11"/>
        <v>#DIV/0!</v>
      </c>
      <c r="H291" s="108" t="e">
        <f t="shared" si="12"/>
        <v>#DIV/0!</v>
      </c>
    </row>
    <row r="292" spans="2:8" ht="15.75" customHeight="1" hidden="1">
      <c r="B292" s="22" t="s">
        <v>245</v>
      </c>
      <c r="C292" s="97" t="s">
        <v>246</v>
      </c>
      <c r="D292" s="25"/>
      <c r="E292" s="23"/>
      <c r="F292" s="23"/>
      <c r="G292" s="24" t="e">
        <f t="shared" si="11"/>
        <v>#DIV/0!</v>
      </c>
      <c r="H292" s="108" t="e">
        <f t="shared" si="12"/>
        <v>#DIV/0!</v>
      </c>
    </row>
    <row r="293" spans="2:8" ht="15.75" customHeight="1" hidden="1">
      <c r="B293" s="22" t="s">
        <v>247</v>
      </c>
      <c r="C293" s="97" t="s">
        <v>144</v>
      </c>
      <c r="D293" s="25"/>
      <c r="E293" s="23"/>
      <c r="F293" s="23"/>
      <c r="G293" s="24" t="e">
        <f t="shared" si="11"/>
        <v>#DIV/0!</v>
      </c>
      <c r="H293" s="108" t="e">
        <f t="shared" si="12"/>
        <v>#DIV/0!</v>
      </c>
    </row>
    <row r="294" spans="2:8" ht="15.75" customHeight="1" hidden="1">
      <c r="B294" s="22" t="s">
        <v>145</v>
      </c>
      <c r="C294" s="97" t="s">
        <v>146</v>
      </c>
      <c r="D294" s="25"/>
      <c r="E294" s="23"/>
      <c r="F294" s="23"/>
      <c r="G294" s="24" t="e">
        <f t="shared" si="11"/>
        <v>#DIV/0!</v>
      </c>
      <c r="H294" s="108" t="e">
        <f t="shared" si="12"/>
        <v>#DIV/0!</v>
      </c>
    </row>
    <row r="295" spans="2:8" ht="15.75" customHeight="1" hidden="1">
      <c r="B295" s="22" t="s">
        <v>147</v>
      </c>
      <c r="C295" s="97" t="s">
        <v>148</v>
      </c>
      <c r="D295" s="25"/>
      <c r="E295" s="23"/>
      <c r="F295" s="23"/>
      <c r="G295" s="24" t="e">
        <f t="shared" si="11"/>
        <v>#DIV/0!</v>
      </c>
      <c r="H295" s="108" t="e">
        <f t="shared" si="12"/>
        <v>#DIV/0!</v>
      </c>
    </row>
    <row r="296" spans="2:8" ht="15.75" customHeight="1" hidden="1">
      <c r="B296" s="22" t="s">
        <v>149</v>
      </c>
      <c r="C296" s="97" t="s">
        <v>151</v>
      </c>
      <c r="D296" s="25"/>
      <c r="E296" s="23"/>
      <c r="F296" s="23"/>
      <c r="G296" s="24" t="e">
        <f t="shared" si="11"/>
        <v>#DIV/0!</v>
      </c>
      <c r="H296" s="108" t="e">
        <f t="shared" si="12"/>
        <v>#DIV/0!</v>
      </c>
    </row>
    <row r="297" spans="2:8" ht="15.75" customHeight="1" hidden="1">
      <c r="B297" s="22" t="s">
        <v>152</v>
      </c>
      <c r="C297" s="97" t="s">
        <v>153</v>
      </c>
      <c r="D297" s="25"/>
      <c r="E297" s="23"/>
      <c r="F297" s="23"/>
      <c r="G297" s="24" t="e">
        <f t="shared" si="11"/>
        <v>#DIV/0!</v>
      </c>
      <c r="H297" s="108" t="e">
        <f t="shared" si="12"/>
        <v>#DIV/0!</v>
      </c>
    </row>
    <row r="298" spans="2:8" ht="15.75" customHeight="1" hidden="1">
      <c r="B298" s="22" t="s">
        <v>154</v>
      </c>
      <c r="C298" s="97" t="s">
        <v>155</v>
      </c>
      <c r="D298" s="25"/>
      <c r="E298" s="23"/>
      <c r="F298" s="23"/>
      <c r="G298" s="24" t="e">
        <f t="shared" si="11"/>
        <v>#DIV/0!</v>
      </c>
      <c r="H298" s="108" t="e">
        <f t="shared" si="12"/>
        <v>#DIV/0!</v>
      </c>
    </row>
    <row r="299" spans="2:8" ht="30" customHeight="1" hidden="1">
      <c r="B299" s="22" t="s">
        <v>156</v>
      </c>
      <c r="C299" s="97" t="s">
        <v>157</v>
      </c>
      <c r="D299" s="25"/>
      <c r="E299" s="23"/>
      <c r="F299" s="23"/>
      <c r="G299" s="24" t="e">
        <f t="shared" si="11"/>
        <v>#DIV/0!</v>
      </c>
      <c r="H299" s="108" t="e">
        <f t="shared" si="12"/>
        <v>#DIV/0!</v>
      </c>
    </row>
    <row r="300" spans="2:8" ht="15.75" customHeight="1" hidden="1">
      <c r="B300" s="22" t="s">
        <v>158</v>
      </c>
      <c r="C300" s="96" t="s">
        <v>159</v>
      </c>
      <c r="D300" s="25"/>
      <c r="E300" s="23"/>
      <c r="F300" s="23"/>
      <c r="G300" s="24" t="e">
        <f t="shared" si="11"/>
        <v>#DIV/0!</v>
      </c>
      <c r="H300" s="108" t="e">
        <f t="shared" si="12"/>
        <v>#DIV/0!</v>
      </c>
    </row>
    <row r="301" spans="2:8" ht="15.75" customHeight="1" hidden="1">
      <c r="B301" s="22">
        <v>150000</v>
      </c>
      <c r="C301" s="96"/>
      <c r="D301" s="25"/>
      <c r="E301" s="23"/>
      <c r="F301" s="23"/>
      <c r="G301" s="24" t="e">
        <f t="shared" si="11"/>
        <v>#DIV/0!</v>
      </c>
      <c r="H301" s="108" t="e">
        <f t="shared" si="12"/>
        <v>#DIV/0!</v>
      </c>
    </row>
    <row r="302" spans="2:8" ht="15.75" customHeight="1" hidden="1">
      <c r="B302" s="22">
        <v>180000</v>
      </c>
      <c r="C302" s="96" t="s">
        <v>47</v>
      </c>
      <c r="D302" s="25"/>
      <c r="E302" s="25"/>
      <c r="F302" s="25"/>
      <c r="G302" s="24" t="e">
        <f t="shared" si="11"/>
        <v>#DIV/0!</v>
      </c>
      <c r="H302" s="108" t="e">
        <f t="shared" si="12"/>
        <v>#DIV/0!</v>
      </c>
    </row>
    <row r="303" spans="2:8" ht="15.75" customHeight="1" hidden="1">
      <c r="B303" s="15">
        <v>180109</v>
      </c>
      <c r="C303" s="98" t="s">
        <v>45</v>
      </c>
      <c r="D303" s="25"/>
      <c r="E303" s="23"/>
      <c r="F303" s="23"/>
      <c r="G303" s="24" t="e">
        <f t="shared" si="11"/>
        <v>#DIV/0!</v>
      </c>
      <c r="H303" s="108" t="e">
        <f t="shared" si="12"/>
        <v>#DIV/0!</v>
      </c>
    </row>
    <row r="304" spans="2:8" ht="15.75" customHeight="1" hidden="1">
      <c r="B304" s="15">
        <v>180404</v>
      </c>
      <c r="C304" s="98" t="s">
        <v>208</v>
      </c>
      <c r="D304" s="25"/>
      <c r="E304" s="23"/>
      <c r="F304" s="23"/>
      <c r="G304" s="24" t="e">
        <f t="shared" si="11"/>
        <v>#DIV/0!</v>
      </c>
      <c r="H304" s="108" t="e">
        <f t="shared" si="12"/>
        <v>#DIV/0!</v>
      </c>
    </row>
    <row r="305" spans="2:8" ht="15.75" customHeight="1" hidden="1">
      <c r="B305" s="22">
        <v>210000</v>
      </c>
      <c r="C305" s="96" t="s">
        <v>48</v>
      </c>
      <c r="D305" s="25"/>
      <c r="E305" s="23"/>
      <c r="F305" s="23"/>
      <c r="G305" s="24" t="e">
        <f t="shared" si="11"/>
        <v>#DIV/0!</v>
      </c>
      <c r="H305" s="108" t="e">
        <f t="shared" si="12"/>
        <v>#DIV/0!</v>
      </c>
    </row>
    <row r="306" spans="2:8" ht="15.75" customHeight="1" hidden="1">
      <c r="B306" s="22">
        <v>240600</v>
      </c>
      <c r="C306" s="96" t="s">
        <v>198</v>
      </c>
      <c r="D306" s="25"/>
      <c r="E306" s="23"/>
      <c r="F306" s="23"/>
      <c r="G306" s="24" t="e">
        <f t="shared" si="11"/>
        <v>#DIV/0!</v>
      </c>
      <c r="H306" s="108" t="e">
        <f t="shared" si="12"/>
        <v>#DIV/0!</v>
      </c>
    </row>
    <row r="307" spans="2:8" ht="21.75" customHeight="1">
      <c r="B307" s="29"/>
      <c r="C307" s="66" t="s">
        <v>230</v>
      </c>
      <c r="D307" s="30"/>
      <c r="E307" s="31"/>
      <c r="F307" s="31"/>
      <c r="G307" s="24"/>
      <c r="H307" s="108"/>
    </row>
    <row r="308" spans="2:8" ht="18" customHeight="1" hidden="1">
      <c r="B308" s="32">
        <v>10000</v>
      </c>
      <c r="C308" s="33" t="s">
        <v>311</v>
      </c>
      <c r="D308" s="34"/>
      <c r="E308" s="35"/>
      <c r="F308" s="36"/>
      <c r="G308" s="24" t="e">
        <f aca="true" t="shared" si="13" ref="G308:G318">F308/D308*100%</f>
        <v>#DIV/0!</v>
      </c>
      <c r="H308" s="108" t="e">
        <f>F308/E308*100%</f>
        <v>#DIV/0!</v>
      </c>
    </row>
    <row r="309" spans="2:8" ht="18" customHeight="1" hidden="1">
      <c r="B309" s="32">
        <v>10000</v>
      </c>
      <c r="C309" s="33" t="s">
        <v>312</v>
      </c>
      <c r="D309" s="34"/>
      <c r="E309" s="35"/>
      <c r="F309" s="36"/>
      <c r="G309" s="24" t="e">
        <f t="shared" si="13"/>
        <v>#DIV/0!</v>
      </c>
      <c r="H309" s="108" t="e">
        <f>F309/E309*100%</f>
        <v>#DIV/0!</v>
      </c>
    </row>
    <row r="310" spans="2:8" ht="18" customHeight="1" hidden="1">
      <c r="B310" s="32">
        <v>600000</v>
      </c>
      <c r="C310" s="33" t="s">
        <v>128</v>
      </c>
      <c r="D310" s="34"/>
      <c r="E310" s="56"/>
      <c r="F310" s="36"/>
      <c r="G310" s="24" t="e">
        <f t="shared" si="13"/>
        <v>#DIV/0!</v>
      </c>
      <c r="H310" s="108" t="e">
        <f>F310/E310*100%</f>
        <v>#DIV/0!</v>
      </c>
    </row>
    <row r="311" spans="2:8" s="71" customFormat="1" ht="18" customHeight="1" hidden="1">
      <c r="B311" s="32">
        <v>10116</v>
      </c>
      <c r="C311" s="16" t="s">
        <v>160</v>
      </c>
      <c r="D311" s="70"/>
      <c r="E311" s="68"/>
      <c r="F311" s="68"/>
      <c r="G311" s="24" t="e">
        <f t="shared" si="13"/>
        <v>#DIV/0!</v>
      </c>
      <c r="H311" s="108" t="e">
        <f>F311/E311*100%</f>
        <v>#DIV/0!</v>
      </c>
    </row>
    <row r="312" spans="2:8" s="72" customFormat="1" ht="18" customHeight="1" hidden="1">
      <c r="B312" s="73">
        <v>10116</v>
      </c>
      <c r="C312" s="74" t="s">
        <v>38</v>
      </c>
      <c r="D312" s="34">
        <v>0</v>
      </c>
      <c r="E312" s="56">
        <v>0</v>
      </c>
      <c r="F312" s="56">
        <v>0</v>
      </c>
      <c r="G312" s="24" t="e">
        <f t="shared" si="13"/>
        <v>#DIV/0!</v>
      </c>
      <c r="H312" s="108" t="e">
        <f>F312/E312*100%</f>
        <v>#DIV/0!</v>
      </c>
    </row>
    <row r="313" spans="2:8" s="139" customFormat="1" ht="18" customHeight="1">
      <c r="B313" s="125" t="s">
        <v>49</v>
      </c>
      <c r="C313" s="126" t="s">
        <v>293</v>
      </c>
      <c r="D313" s="127">
        <f>D314+D315</f>
        <v>416000</v>
      </c>
      <c r="E313" s="127">
        <f>E314+E315</f>
        <v>414250</v>
      </c>
      <c r="F313" s="127">
        <f>F314+F315</f>
        <v>408346</v>
      </c>
      <c r="G313" s="24">
        <f t="shared" si="13"/>
        <v>0.9816009615384615</v>
      </c>
      <c r="H313" s="108">
        <f aca="true" t="shared" si="14" ref="H313:H318">F313/E313*100%</f>
        <v>0.9857477368738684</v>
      </c>
    </row>
    <row r="314" spans="2:8" s="72" customFormat="1" ht="18" customHeight="1">
      <c r="B314" s="109" t="s">
        <v>50</v>
      </c>
      <c r="C314" s="110" t="s">
        <v>51</v>
      </c>
      <c r="D314" s="121">
        <v>166000</v>
      </c>
      <c r="E314" s="121">
        <v>164250</v>
      </c>
      <c r="F314" s="121">
        <v>153170</v>
      </c>
      <c r="G314" s="24">
        <f t="shared" si="13"/>
        <v>0.922710843373494</v>
      </c>
      <c r="H314" s="108">
        <f t="shared" si="14"/>
        <v>0.9325418569254186</v>
      </c>
    </row>
    <row r="315" spans="2:8" s="72" customFormat="1" ht="18" customHeight="1">
      <c r="B315" s="109" t="s">
        <v>52</v>
      </c>
      <c r="C315" s="110" t="s">
        <v>53</v>
      </c>
      <c r="D315" s="121">
        <v>250000</v>
      </c>
      <c r="E315" s="121">
        <v>250000</v>
      </c>
      <c r="F315" s="121">
        <v>255176</v>
      </c>
      <c r="G315" s="24">
        <f t="shared" si="13"/>
        <v>1.020704</v>
      </c>
      <c r="H315" s="108">
        <f t="shared" si="14"/>
        <v>1.020704</v>
      </c>
    </row>
    <row r="316" spans="2:8" s="139" customFormat="1" ht="18" customHeight="1">
      <c r="B316" s="125" t="s">
        <v>54</v>
      </c>
      <c r="C316" s="126" t="s">
        <v>55</v>
      </c>
      <c r="D316" s="127">
        <f>SUM(D317:D321)</f>
        <v>3095338</v>
      </c>
      <c r="E316" s="127">
        <f>SUM(E317:E321)</f>
        <v>2879901</v>
      </c>
      <c r="F316" s="127">
        <f>SUM(F317:F321)</f>
        <v>3165298</v>
      </c>
      <c r="G316" s="24">
        <f t="shared" si="13"/>
        <v>1.0226017320240957</v>
      </c>
      <c r="H316" s="108">
        <f t="shared" si="14"/>
        <v>1.0990995871038622</v>
      </c>
    </row>
    <row r="317" spans="2:8" s="72" customFormat="1" ht="18" customHeight="1">
      <c r="B317" s="109" t="s">
        <v>56</v>
      </c>
      <c r="C317" s="110" t="s">
        <v>119</v>
      </c>
      <c r="D317" s="121">
        <v>503000</v>
      </c>
      <c r="E317" s="121">
        <v>377250</v>
      </c>
      <c r="F317" s="121">
        <v>431052</v>
      </c>
      <c r="G317" s="24">
        <f t="shared" si="13"/>
        <v>0.8569622266401591</v>
      </c>
      <c r="H317" s="108">
        <f t="shared" si="14"/>
        <v>1.1426163021868787</v>
      </c>
    </row>
    <row r="318" spans="2:8" s="72" customFormat="1" ht="18" customHeight="1">
      <c r="B318" s="109" t="s">
        <v>57</v>
      </c>
      <c r="C318" s="110" t="s">
        <v>429</v>
      </c>
      <c r="D318" s="121">
        <v>2542338</v>
      </c>
      <c r="E318" s="121">
        <v>2452651</v>
      </c>
      <c r="F318" s="121">
        <v>2677094</v>
      </c>
      <c r="G318" s="24">
        <f t="shared" si="13"/>
        <v>1.05300475389189</v>
      </c>
      <c r="H318" s="108">
        <f t="shared" si="14"/>
        <v>1.0915103697998614</v>
      </c>
    </row>
    <row r="319" spans="2:8" s="72" customFormat="1" ht="18" customHeight="1">
      <c r="B319" s="140">
        <v>1090</v>
      </c>
      <c r="C319" s="110" t="s">
        <v>444</v>
      </c>
      <c r="D319" s="121"/>
      <c r="E319" s="121"/>
      <c r="F319" s="121">
        <v>4380</v>
      </c>
      <c r="G319" s="24"/>
      <c r="H319" s="108"/>
    </row>
    <row r="320" spans="2:8" s="72" customFormat="1" ht="18" customHeight="1">
      <c r="B320" s="109" t="s">
        <v>61</v>
      </c>
      <c r="C320" s="110" t="s">
        <v>120</v>
      </c>
      <c r="D320" s="121">
        <v>50000</v>
      </c>
      <c r="E320" s="121">
        <v>50000</v>
      </c>
      <c r="F320" s="121">
        <v>47650</v>
      </c>
      <c r="G320" s="24">
        <f>F320/D320*100%</f>
        <v>0.953</v>
      </c>
      <c r="H320" s="108">
        <f>F320/E320*100%</f>
        <v>0.953</v>
      </c>
    </row>
    <row r="321" spans="2:8" s="72" customFormat="1" ht="18" customHeight="1">
      <c r="B321" s="140">
        <v>1210</v>
      </c>
      <c r="C321" s="110" t="s">
        <v>66</v>
      </c>
      <c r="D321" s="121"/>
      <c r="E321" s="121"/>
      <c r="F321" s="121">
        <v>5122</v>
      </c>
      <c r="G321" s="24"/>
      <c r="H321" s="108"/>
    </row>
    <row r="322" spans="2:8" s="139" customFormat="1" ht="18" customHeight="1">
      <c r="B322" s="134" t="s">
        <v>67</v>
      </c>
      <c r="C322" s="135" t="s">
        <v>68</v>
      </c>
      <c r="D322" s="127"/>
      <c r="E322" s="127"/>
      <c r="F322" s="127">
        <f>F323</f>
        <v>9999</v>
      </c>
      <c r="G322" s="124"/>
      <c r="H322" s="128"/>
    </row>
    <row r="323" spans="2:8" s="72" customFormat="1" ht="18" customHeight="1">
      <c r="B323" s="123" t="s">
        <v>73</v>
      </c>
      <c r="C323" s="122" t="s">
        <v>74</v>
      </c>
      <c r="D323" s="121"/>
      <c r="E323" s="121"/>
      <c r="F323" s="121">
        <v>9999</v>
      </c>
      <c r="G323" s="24"/>
      <c r="H323" s="108"/>
    </row>
    <row r="324" spans="2:8" s="139" customFormat="1" ht="18" customHeight="1">
      <c r="B324" s="125" t="s">
        <v>76</v>
      </c>
      <c r="C324" s="126" t="s">
        <v>77</v>
      </c>
      <c r="D324" s="127">
        <f>D325+D326</f>
        <v>996100</v>
      </c>
      <c r="E324" s="127">
        <f>E325+E326</f>
        <v>964325</v>
      </c>
      <c r="F324" s="127">
        <f>F325+F326</f>
        <v>971306</v>
      </c>
      <c r="G324" s="24">
        <f>F324/D324*100%</f>
        <v>0.9751089248067463</v>
      </c>
      <c r="H324" s="108">
        <f>F324/E324*100%</f>
        <v>1.0072392606227154</v>
      </c>
    </row>
    <row r="325" spans="2:8" s="72" customFormat="1" ht="18" customHeight="1">
      <c r="B325" s="109" t="s">
        <v>80</v>
      </c>
      <c r="C325" s="110" t="s">
        <v>121</v>
      </c>
      <c r="D325" s="121">
        <v>876100</v>
      </c>
      <c r="E325" s="121">
        <v>874325</v>
      </c>
      <c r="F325" s="121">
        <v>904263</v>
      </c>
      <c r="G325" s="24">
        <f>F325/D325*100%</f>
        <v>1.0321458737587033</v>
      </c>
      <c r="H325" s="108">
        <f>F325/E325*100%</f>
        <v>1.0342412718382752</v>
      </c>
    </row>
    <row r="326" spans="2:8" s="72" customFormat="1" ht="18" customHeight="1">
      <c r="B326" s="109" t="s">
        <v>81</v>
      </c>
      <c r="C326" s="110" t="s">
        <v>122</v>
      </c>
      <c r="D326" s="121">
        <v>120000</v>
      </c>
      <c r="E326" s="121">
        <v>90000</v>
      </c>
      <c r="F326" s="121">
        <v>67043</v>
      </c>
      <c r="G326" s="24">
        <f>F326/D326*100%</f>
        <v>0.5586916666666667</v>
      </c>
      <c r="H326" s="108">
        <f>F326/E326*100%</f>
        <v>0.7449222222222223</v>
      </c>
    </row>
    <row r="327" spans="2:8" s="139" customFormat="1" ht="18" customHeight="1">
      <c r="B327" s="125" t="s">
        <v>89</v>
      </c>
      <c r="C327" s="126" t="s">
        <v>123</v>
      </c>
      <c r="D327" s="127">
        <f>D328+D329</f>
        <v>900500</v>
      </c>
      <c r="E327" s="127">
        <f>E328+E329</f>
        <v>900500</v>
      </c>
      <c r="F327" s="127">
        <f>F328+F329</f>
        <v>784096</v>
      </c>
      <c r="G327" s="24">
        <f>F327/D327*100%</f>
        <v>0.8707340366463076</v>
      </c>
      <c r="H327" s="108">
        <f>F327/E327*100%</f>
        <v>0.8707340366463076</v>
      </c>
    </row>
    <row r="328" spans="2:8" s="139" customFormat="1" ht="18" customHeight="1">
      <c r="B328" s="141">
        <v>6052</v>
      </c>
      <c r="C328" s="126" t="s">
        <v>435</v>
      </c>
      <c r="D328" s="127">
        <v>112000</v>
      </c>
      <c r="E328" s="127">
        <v>112000</v>
      </c>
      <c r="F328" s="127"/>
      <c r="G328" s="124"/>
      <c r="H328" s="128"/>
    </row>
    <row r="329" spans="2:8" s="72" customFormat="1" ht="18" customHeight="1">
      <c r="B329" s="109" t="s">
        <v>91</v>
      </c>
      <c r="C329" s="110" t="s">
        <v>124</v>
      </c>
      <c r="D329" s="121">
        <v>788500</v>
      </c>
      <c r="E329" s="121">
        <v>788500</v>
      </c>
      <c r="F329" s="121">
        <v>784096</v>
      </c>
      <c r="G329" s="24">
        <f>F329/D329*100%</f>
        <v>0.9944147114774889</v>
      </c>
      <c r="H329" s="108">
        <f aca="true" t="shared" si="15" ref="H329:H339">F329/E329*100%</f>
        <v>0.9944147114774889</v>
      </c>
    </row>
    <row r="330" spans="2:8" s="139" customFormat="1" ht="18" customHeight="1">
      <c r="B330" s="125" t="s">
        <v>114</v>
      </c>
      <c r="C330" s="126" t="s">
        <v>126</v>
      </c>
      <c r="D330" s="127">
        <f>D331+D332</f>
        <v>10918522</v>
      </c>
      <c r="E330" s="127">
        <f>E331+E332</f>
        <v>8407918</v>
      </c>
      <c r="F330" s="127">
        <f>F331+F332</f>
        <v>1659284</v>
      </c>
      <c r="G330" s="24">
        <f aca="true" t="shared" si="16" ref="G330:G339">F330/D330*100%</f>
        <v>0.15196965303545662</v>
      </c>
      <c r="H330" s="108">
        <f t="shared" si="15"/>
        <v>0.1973477857419637</v>
      </c>
    </row>
    <row r="331" spans="2:8" s="72" customFormat="1" ht="18" customHeight="1">
      <c r="B331" s="109" t="s">
        <v>115</v>
      </c>
      <c r="C331" s="110" t="s">
        <v>127</v>
      </c>
      <c r="D331" s="121">
        <v>3095700</v>
      </c>
      <c r="E331" s="121">
        <v>2895700</v>
      </c>
      <c r="F331" s="121">
        <v>928884</v>
      </c>
      <c r="G331" s="24">
        <f t="shared" si="16"/>
        <v>0.300056206996802</v>
      </c>
      <c r="H331" s="108">
        <f t="shared" si="15"/>
        <v>0.32078046758987466</v>
      </c>
    </row>
    <row r="332" spans="2:8" s="72" customFormat="1" ht="18" customHeight="1">
      <c r="B332" s="123" t="s">
        <v>441</v>
      </c>
      <c r="C332" s="122" t="s">
        <v>442</v>
      </c>
      <c r="D332" s="121">
        <v>7822822</v>
      </c>
      <c r="E332" s="121">
        <v>5512218</v>
      </c>
      <c r="F332" s="121">
        <v>730400</v>
      </c>
      <c r="G332" s="24">
        <f t="shared" si="16"/>
        <v>0.09336784091469805</v>
      </c>
      <c r="H332" s="108">
        <f t="shared" si="15"/>
        <v>0.13250564473320903</v>
      </c>
    </row>
    <row r="333" spans="2:8" s="139" customFormat="1" ht="18" customHeight="1">
      <c r="B333" s="125" t="s">
        <v>93</v>
      </c>
      <c r="C333" s="126" t="s">
        <v>94</v>
      </c>
      <c r="D333" s="127">
        <f>D334</f>
        <v>2374899</v>
      </c>
      <c r="E333" s="127">
        <f>E334</f>
        <v>2374899</v>
      </c>
      <c r="F333" s="127">
        <f>F334</f>
        <v>1567735</v>
      </c>
      <c r="G333" s="24">
        <f t="shared" si="16"/>
        <v>0.6601270201385406</v>
      </c>
      <c r="H333" s="108">
        <f t="shared" si="15"/>
        <v>0.6601270201385406</v>
      </c>
    </row>
    <row r="334" spans="2:8" s="72" customFormat="1" ht="18" customHeight="1">
      <c r="B334" s="109" t="s">
        <v>95</v>
      </c>
      <c r="C334" s="110" t="s">
        <v>125</v>
      </c>
      <c r="D334" s="121">
        <v>2374899</v>
      </c>
      <c r="E334" s="121">
        <v>2374899</v>
      </c>
      <c r="F334" s="121">
        <v>1567735</v>
      </c>
      <c r="G334" s="24">
        <f t="shared" si="16"/>
        <v>0.6601270201385406</v>
      </c>
      <c r="H334" s="108">
        <f t="shared" si="15"/>
        <v>0.6601270201385406</v>
      </c>
    </row>
    <row r="335" spans="2:8" s="72" customFormat="1" ht="18" customHeight="1">
      <c r="B335" s="140">
        <v>7800</v>
      </c>
      <c r="C335" s="110" t="s">
        <v>288</v>
      </c>
      <c r="D335" s="121">
        <f>D336</f>
        <v>15000</v>
      </c>
      <c r="E335" s="121">
        <f>E336</f>
        <v>15000</v>
      </c>
      <c r="F335" s="121">
        <f>F336</f>
        <v>13720</v>
      </c>
      <c r="G335" s="24">
        <f t="shared" si="16"/>
        <v>0.9146666666666666</v>
      </c>
      <c r="H335" s="108">
        <f t="shared" si="15"/>
        <v>0.9146666666666666</v>
      </c>
    </row>
    <row r="336" spans="2:8" s="72" customFormat="1" ht="18" customHeight="1">
      <c r="B336" s="140">
        <v>7810</v>
      </c>
      <c r="C336" s="110" t="s">
        <v>445</v>
      </c>
      <c r="D336" s="121">
        <v>15000</v>
      </c>
      <c r="E336" s="121">
        <v>15000</v>
      </c>
      <c r="F336" s="121">
        <v>13720</v>
      </c>
      <c r="G336" s="24">
        <f t="shared" si="16"/>
        <v>0.9146666666666666</v>
      </c>
      <c r="H336" s="108">
        <f t="shared" si="15"/>
        <v>0.9146666666666666</v>
      </c>
    </row>
    <row r="337" spans="2:8" s="139" customFormat="1" ht="18" customHeight="1">
      <c r="B337" s="125" t="s">
        <v>116</v>
      </c>
      <c r="C337" s="126" t="s">
        <v>197</v>
      </c>
      <c r="D337" s="127">
        <v>155000</v>
      </c>
      <c r="E337" s="127">
        <v>155000</v>
      </c>
      <c r="F337" s="127">
        <v>113956</v>
      </c>
      <c r="G337" s="24">
        <f t="shared" si="16"/>
        <v>0.7352</v>
      </c>
      <c r="H337" s="108">
        <f t="shared" si="15"/>
        <v>0.7352</v>
      </c>
    </row>
    <row r="338" spans="2:8" s="139" customFormat="1" ht="18" customHeight="1" thickBot="1">
      <c r="B338" s="125" t="s">
        <v>117</v>
      </c>
      <c r="C338" s="126" t="s">
        <v>118</v>
      </c>
      <c r="D338" s="127">
        <v>94000</v>
      </c>
      <c r="E338" s="127">
        <v>82740</v>
      </c>
      <c r="F338" s="127">
        <v>33094</v>
      </c>
      <c r="G338" s="24">
        <f t="shared" si="16"/>
        <v>0.35206382978723405</v>
      </c>
      <c r="H338" s="108">
        <f t="shared" si="15"/>
        <v>0.3999758278946096</v>
      </c>
    </row>
    <row r="339" spans="2:8" s="72" customFormat="1" ht="18" customHeight="1" thickBot="1">
      <c r="B339" s="110"/>
      <c r="C339" s="75" t="s">
        <v>33</v>
      </c>
      <c r="D339" s="121">
        <f>D338+D337+D333+D335+D330+D327+D324+D322+D316+D313</f>
        <v>18965359</v>
      </c>
      <c r="E339" s="121">
        <f>E338+E337+E333+E335+E330+E327+E324+E322+E316+E313</f>
        <v>16194533</v>
      </c>
      <c r="F339" s="121">
        <f>F338+F337+F333+F335+F330+F327+F324+F322+F316+F313</f>
        <v>8726834</v>
      </c>
      <c r="G339" s="24">
        <f t="shared" si="16"/>
        <v>0.46014599565449826</v>
      </c>
      <c r="H339" s="108">
        <f t="shared" si="15"/>
        <v>0.5388753105754887</v>
      </c>
    </row>
    <row r="340" spans="2:8" ht="22.5" customHeight="1">
      <c r="B340" s="76"/>
      <c r="C340" s="77" t="s">
        <v>425</v>
      </c>
      <c r="D340" s="37"/>
      <c r="E340" s="38"/>
      <c r="F340" s="38"/>
      <c r="G340" s="24"/>
      <c r="H340" s="108"/>
    </row>
    <row r="341" spans="2:8" ht="38.25" hidden="1">
      <c r="B341" s="39">
        <v>250908</v>
      </c>
      <c r="C341" s="40" t="s">
        <v>25</v>
      </c>
      <c r="D341" s="41"/>
      <c r="E341" s="42"/>
      <c r="F341" s="42"/>
      <c r="G341" s="24" t="e">
        <f>F341/D341*100%</f>
        <v>#DIV/0!</v>
      </c>
      <c r="H341" s="108" t="e">
        <f>F341/E341*100%</f>
        <v>#DIV/0!</v>
      </c>
    </row>
    <row r="342" spans="2:8" ht="22.5" customHeight="1" thickBot="1">
      <c r="B342" s="69">
        <v>250911</v>
      </c>
      <c r="C342" s="94" t="s">
        <v>39</v>
      </c>
      <c r="D342" s="90">
        <v>50000</v>
      </c>
      <c r="E342" s="93">
        <v>50000</v>
      </c>
      <c r="F342" s="93">
        <v>50000</v>
      </c>
      <c r="G342" s="24">
        <f>F342/D342*100%</f>
        <v>1</v>
      </c>
      <c r="H342" s="108">
        <f>F342/E342*100%</f>
        <v>1</v>
      </c>
    </row>
    <row r="343" spans="2:8" ht="25.5" customHeight="1" thickBot="1">
      <c r="B343" s="78"/>
      <c r="C343" s="79" t="s">
        <v>150</v>
      </c>
      <c r="D343" s="91">
        <f>SUM(D341:D342)</f>
        <v>50000</v>
      </c>
      <c r="E343" s="95">
        <f>SUM(E341:E342)</f>
        <v>50000</v>
      </c>
      <c r="F343" s="95">
        <f>SUM(F341:F342)</f>
        <v>50000</v>
      </c>
      <c r="G343" s="24">
        <f>F343/D343*100%</f>
        <v>1</v>
      </c>
      <c r="H343" s="108"/>
    </row>
    <row r="344" spans="2:8" ht="15.75">
      <c r="B344" s="80"/>
      <c r="C344" s="81" t="s">
        <v>26</v>
      </c>
      <c r="D344" s="83"/>
      <c r="E344" s="84"/>
      <c r="F344" s="84">
        <v>0</v>
      </c>
      <c r="G344" s="24"/>
      <c r="H344" s="108"/>
    </row>
    <row r="345" spans="2:8" ht="15.75">
      <c r="B345" s="82">
        <v>250911</v>
      </c>
      <c r="C345" s="43" t="s">
        <v>39</v>
      </c>
      <c r="D345" s="85">
        <v>20000</v>
      </c>
      <c r="E345" s="86"/>
      <c r="F345" s="86">
        <v>0</v>
      </c>
      <c r="G345" s="24"/>
      <c r="H345" s="108"/>
    </row>
    <row r="346" spans="2:8" ht="15.75">
      <c r="B346" s="82">
        <v>250912</v>
      </c>
      <c r="C346" s="43" t="s">
        <v>34</v>
      </c>
      <c r="D346" s="85">
        <v>-20000</v>
      </c>
      <c r="E346" s="86"/>
      <c r="F346" s="86">
        <v>0</v>
      </c>
      <c r="G346" s="24"/>
      <c r="H346" s="108"/>
    </row>
    <row r="347" spans="2:8" ht="15.75" customHeight="1">
      <c r="B347" s="26"/>
      <c r="C347" s="44" t="s">
        <v>216</v>
      </c>
      <c r="D347" s="45"/>
      <c r="E347" s="46"/>
      <c r="F347" s="46"/>
      <c r="G347" s="24">
        <f>IF(D347=0,"",F347/D347)</f>
      </c>
      <c r="H347" s="108"/>
    </row>
    <row r="348" spans="2:8" ht="20.25" customHeight="1">
      <c r="B348" s="26"/>
      <c r="C348" s="60" t="s">
        <v>35</v>
      </c>
      <c r="D348" s="45"/>
      <c r="E348" s="46"/>
      <c r="F348" s="46"/>
      <c r="G348" s="24"/>
      <c r="H348" s="108"/>
    </row>
    <row r="349" spans="2:8" s="114" customFormat="1" ht="23.25" customHeight="1">
      <c r="B349" s="26">
        <v>208100</v>
      </c>
      <c r="C349" s="88" t="s">
        <v>31</v>
      </c>
      <c r="D349" s="55">
        <v>4851901</v>
      </c>
      <c r="E349" s="89"/>
      <c r="F349" s="53">
        <v>4902244</v>
      </c>
      <c r="G349" s="24"/>
      <c r="H349" s="108"/>
    </row>
    <row r="350" spans="2:8" s="114" customFormat="1" ht="23.25" customHeight="1">
      <c r="B350" s="26">
        <v>208100</v>
      </c>
      <c r="C350" s="88" t="s">
        <v>427</v>
      </c>
      <c r="D350" s="55"/>
      <c r="E350" s="89"/>
      <c r="F350" s="53">
        <v>5559258</v>
      </c>
      <c r="G350" s="24"/>
      <c r="H350" s="108"/>
    </row>
    <row r="351" spans="2:8" s="114" customFormat="1" ht="32.25" customHeight="1">
      <c r="B351" s="26">
        <v>208400</v>
      </c>
      <c r="C351" s="58" t="s">
        <v>32</v>
      </c>
      <c r="D351" s="55">
        <v>12625813</v>
      </c>
      <c r="E351" s="54"/>
      <c r="F351" s="53">
        <v>7203177</v>
      </c>
      <c r="G351" s="24"/>
      <c r="H351" s="108"/>
    </row>
    <row r="352" spans="2:8" s="114" customFormat="1" ht="23.25" customHeight="1">
      <c r="B352" s="26"/>
      <c r="C352" s="59" t="s">
        <v>36</v>
      </c>
      <c r="D352" s="55"/>
      <c r="E352" s="54"/>
      <c r="F352" s="46"/>
      <c r="G352" s="24"/>
      <c r="H352" s="108"/>
    </row>
    <row r="353" spans="2:8" s="114" customFormat="1" ht="23.25" customHeight="1">
      <c r="B353" s="26">
        <v>208100</v>
      </c>
      <c r="C353" s="27" t="s">
        <v>131</v>
      </c>
      <c r="D353" s="92">
        <v>672000</v>
      </c>
      <c r="E353" s="89"/>
      <c r="F353" s="53">
        <v>797619</v>
      </c>
      <c r="G353" s="24"/>
      <c r="H353" s="108"/>
    </row>
    <row r="354" spans="2:8" s="114" customFormat="1" ht="23.25" customHeight="1">
      <c r="B354" s="100">
        <v>208100</v>
      </c>
      <c r="C354" s="27" t="s">
        <v>428</v>
      </c>
      <c r="D354" s="101"/>
      <c r="E354" s="102"/>
      <c r="F354" s="103">
        <v>4760776</v>
      </c>
      <c r="G354" s="104"/>
      <c r="H354" s="108"/>
    </row>
    <row r="355" spans="2:8" ht="30" customHeight="1" thickBot="1">
      <c r="B355" s="61">
        <v>208400</v>
      </c>
      <c r="C355" s="62" t="s">
        <v>32</v>
      </c>
      <c r="D355" s="87">
        <v>12625813</v>
      </c>
      <c r="E355" s="63"/>
      <c r="F355" s="64">
        <v>7203177</v>
      </c>
      <c r="G355" s="28"/>
      <c r="H355" s="108"/>
    </row>
    <row r="356" ht="15.75" customHeight="1"/>
    <row r="357" spans="3:7" ht="24" customHeight="1">
      <c r="C357" s="142" t="s">
        <v>430</v>
      </c>
      <c r="D357" s="117"/>
      <c r="E357" s="118"/>
      <c r="F357" s="118"/>
      <c r="G357" s="119" t="s">
        <v>207</v>
      </c>
    </row>
    <row r="358" spans="3:7" ht="22.5" customHeight="1">
      <c r="C358" s="116"/>
      <c r="D358" s="118"/>
      <c r="E358" s="118"/>
      <c r="F358" s="118"/>
      <c r="G358" s="119"/>
    </row>
    <row r="363" ht="15">
      <c r="F363" s="120"/>
    </row>
  </sheetData>
  <sheetProtection/>
  <mergeCells count="6">
    <mergeCell ref="B6:H6"/>
    <mergeCell ref="B7:H7"/>
    <mergeCell ref="F1:J1"/>
    <mergeCell ref="F2:J2"/>
    <mergeCell ref="F3:J3"/>
    <mergeCell ref="F4:J4"/>
  </mergeCells>
  <printOptions horizontalCentered="1"/>
  <pageMargins left="0.38" right="0.28" top="0.5" bottom="0.1968503937007874" header="0.45" footer="0.27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</dc:creator>
  <cp:keywords/>
  <dc:description/>
  <cp:lastModifiedBy>sekretar</cp:lastModifiedBy>
  <cp:lastPrinted>2017-04-26T11:28:38Z</cp:lastPrinted>
  <dcterms:created xsi:type="dcterms:W3CDTF">2001-03-22T09:51:42Z</dcterms:created>
  <dcterms:modified xsi:type="dcterms:W3CDTF">2017-11-13T06:55:14Z</dcterms:modified>
  <cp:category/>
  <cp:version/>
  <cp:contentType/>
  <cp:contentStatus/>
</cp:coreProperties>
</file>