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35" yWindow="45" windowWidth="7680" windowHeight="9045" activeTab="6"/>
  </bookViews>
  <sheets>
    <sheet name="дод1" sheetId="1" r:id="rId1"/>
    <sheet name="Дод3" sheetId="2" r:id="rId2"/>
    <sheet name="Dod2" sheetId="3" r:id="rId3"/>
    <sheet name="Dod4" sheetId="4" r:id="rId4"/>
    <sheet name="Dod5" sheetId="5" r:id="rId5"/>
    <sheet name="Dod6" sheetId="6" r:id="rId6"/>
    <sheet name="Dod7" sheetId="7" r:id="rId7"/>
  </sheets>
  <externalReferences>
    <externalReference r:id="rId10"/>
    <externalReference r:id="rId11"/>
  </externalReferences>
  <definedNames>
    <definedName name="_xlfn.AGGREGATE" hidden="1">#NAME?</definedName>
    <definedName name="ГФУ" localSheetId="4">#REF!</definedName>
    <definedName name="ГФУ">#REF!</definedName>
    <definedName name="_xlnm.Print_Titles" localSheetId="4">'Dod5'!$A:$D</definedName>
    <definedName name="_xlnm.Print_Titles" localSheetId="5">'Dod6'!$D:$E,'Dod6'!$28:$30</definedName>
    <definedName name="_xlnm.Print_Titles" localSheetId="1">'Дод3'!$11:$14</definedName>
    <definedName name="Культура" localSheetId="4">#REF!</definedName>
    <definedName name="Культура">#REF!</definedName>
    <definedName name="Ліцей" localSheetId="4">#REF!</definedName>
    <definedName name="Ліцей">#REF!</definedName>
    <definedName name="_xlnm.Print_Area" localSheetId="2">'Dod2'!$A$1:$F$12</definedName>
    <definedName name="_xlnm.Print_Area" localSheetId="3">'Dod4'!$A$1:$P$23</definedName>
    <definedName name="_xlnm.Print_Area" localSheetId="4">'Dod5'!$A$3:$U$24</definedName>
    <definedName name="_xlnm.Print_Area" localSheetId="5">'Dod6'!$A$1:$I$49</definedName>
    <definedName name="Освіта" localSheetId="4">#REF!</definedName>
    <definedName name="Освіта">#REF!</definedName>
    <definedName name="УСЗ" localSheetId="4">#REF!</definedName>
    <definedName name="УСЗ">#REF!</definedName>
  </definedNames>
  <calcPr fullCalcOnLoad="1" refMode="R1C1"/>
</workbook>
</file>

<file path=xl/sharedStrings.xml><?xml version="1.0" encoding="utf-8"?>
<sst xmlns="http://schemas.openxmlformats.org/spreadsheetml/2006/main" count="976" uniqueCount="639">
  <si>
    <t>Загальне фінансування</t>
  </si>
  <si>
    <t>Надання кредитів</t>
  </si>
  <si>
    <t>Загальний фонд</t>
  </si>
  <si>
    <t>Спеціальний фонд</t>
  </si>
  <si>
    <t>Разом</t>
  </si>
  <si>
    <t>Всього</t>
  </si>
  <si>
    <t>з них</t>
  </si>
  <si>
    <t>0110000</t>
  </si>
  <si>
    <t>Код бюджету</t>
  </si>
  <si>
    <t>0100000</t>
  </si>
  <si>
    <t>бюджет розвитку</t>
  </si>
  <si>
    <t xml:space="preserve">Всього 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</si>
  <si>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</si>
  <si>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</si>
  <si>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</si>
  <si>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</si>
  <si>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Найменування місцевої (регіональної) програми</t>
  </si>
  <si>
    <t>Разом загальний та спеціальний фонди</t>
  </si>
  <si>
    <t>Надання та повернення пільгового довгострокового кредиту на будівництво (реконструкцію) та придбання житла</t>
  </si>
  <si>
    <t>1060</t>
  </si>
  <si>
    <t>Назва об’єктів відповідно  до проектно- кошторисної документації тощо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</si>
  <si>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</si>
  <si>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РАЗОМ</t>
  </si>
  <si>
    <t>0320</t>
  </si>
  <si>
    <t xml:space="preserve"> </t>
  </si>
  <si>
    <t>грн</t>
  </si>
  <si>
    <t xml:space="preserve">Код                                    </t>
  </si>
  <si>
    <t xml:space="preserve"> Назва </t>
  </si>
  <si>
    <t xml:space="preserve">                Спеціальний фонд                            </t>
  </si>
  <si>
    <t xml:space="preserve">Разом       </t>
  </si>
  <si>
    <t xml:space="preserve">у т.ч. бюджет  розвитку      </t>
  </si>
  <si>
    <t>Фінансування за борговими операціями</t>
  </si>
  <si>
    <t>Кошти, що передаються із загального фонду бюджету до бюджету розвитку (спеціального фонду)</t>
  </si>
  <si>
    <t>Всього за типом боргового зобов'язання</t>
  </si>
  <si>
    <t>Зміна обсягів готівкових коштів на рахунку міського бюджету</t>
  </si>
  <si>
    <t>(грн.)</t>
  </si>
  <si>
    <t>Код  програмної  класифікації  видатків  та  кредитування  місцевих  бюджетів</t>
  </si>
  <si>
    <t>Код ТПКВКМБ /
ТКВКБМС</t>
  </si>
  <si>
    <t>Код ФКВКБ</t>
  </si>
  <si>
    <t xml:space="preserve">Повернення кредитів            </t>
  </si>
  <si>
    <t>Кредитування - всього</t>
  </si>
  <si>
    <t>Загальний   фонд</t>
  </si>
  <si>
    <t xml:space="preserve">    Спеціальний фонд   </t>
  </si>
  <si>
    <t xml:space="preserve">Спеціальний фонд    </t>
  </si>
  <si>
    <t>Надання державного пільгового кредиту індивідуальним сільським забудовникам</t>
  </si>
  <si>
    <t>Повернення коштів, наданих для кредитування індивідуальних сільських забудовників</t>
  </si>
  <si>
    <t>...........</t>
  </si>
  <si>
    <t>.............</t>
  </si>
  <si>
    <t xml:space="preserve">Назва місцевого бюджету адміністративно-територіальної одиниці </t>
  </si>
  <si>
    <t>Субвенції з міського  бюджету</t>
  </si>
  <si>
    <t>25314000000</t>
  </si>
  <si>
    <t>r</t>
  </si>
  <si>
    <t>районний бюджет</t>
  </si>
  <si>
    <t>КПК</t>
  </si>
  <si>
    <t>грн.</t>
  </si>
  <si>
    <t>Додаток  7</t>
  </si>
  <si>
    <t>Код типової відомчої класифікації видатків/ код тимчасової класифікації видатків та кредитування місцевих бюджетів</t>
  </si>
  <si>
    <t>Код ТПКВКМБ /ТКВКБМС3</t>
  </si>
  <si>
    <t>Загальний  фонд</t>
  </si>
  <si>
    <t>0113400</t>
  </si>
  <si>
    <t>Управління агропромислового розвитку райдержадміністрації</t>
  </si>
  <si>
    <t>160903</t>
  </si>
  <si>
    <t>Програми в галузі сільського господарства, лісового господарства, рибальства та мисливства </t>
  </si>
  <si>
    <t>Разом видатків</t>
  </si>
  <si>
    <t xml:space="preserve">Цільова соціальна програма розвитку цивільного захисту території Носівської міської ради на 2017-2020 роки </t>
  </si>
  <si>
    <t xml:space="preserve">Програма підтримки індивідуального житлового будівництва «Власний дім» на 2017-2018 роки на території Носівської міської ради </t>
  </si>
  <si>
    <t>Додаток № 6</t>
  </si>
  <si>
    <t>8100</t>
  </si>
  <si>
    <t>Носівська міська рада (виконавчий апарат )</t>
  </si>
  <si>
    <r>
      <t xml:space="preserve">Носівська міська рада     </t>
    </r>
    <r>
      <rPr>
        <i/>
        <sz val="14"/>
        <rFont val="Times New Roman"/>
        <family val="1"/>
      </rPr>
      <t>(виконавчий апарат )</t>
    </r>
  </si>
  <si>
    <r>
      <t>Код програмної класифікації видатків та кредитування місцевих бюджетів</t>
    </r>
    <r>
      <rPr>
        <vertAlign val="superscript"/>
        <sz val="14"/>
        <rFont val="Times New Roman"/>
        <family val="1"/>
      </rPr>
      <t>2</t>
    </r>
  </si>
  <si>
    <r>
      <t>Код ТПКВКМБ /
ТКВКБМС</t>
    </r>
    <r>
      <rPr>
        <vertAlign val="superscript"/>
        <sz val="14"/>
        <rFont val="Times New Roman"/>
        <family val="1"/>
      </rPr>
      <t>3</t>
    </r>
  </si>
  <si>
    <r>
      <t>Код ФКВКБ</t>
    </r>
    <r>
      <rPr>
        <vertAlign val="superscript"/>
        <sz val="14"/>
        <rFont val="Times New Roman"/>
        <family val="1"/>
      </rPr>
      <t>4</t>
    </r>
  </si>
  <si>
    <t>Додаток 2                                                                              до рішення міської ради                                             «Про міський бюджет на 2018 рік»                             від 22 грудня 2017 року</t>
  </si>
  <si>
    <t>Начальник фінансового управління Носівської міської ради                                                         В.І.Пазуха</t>
  </si>
  <si>
    <t>Повернення кредитів до міського бюджету та розподіл надання кредитів з міського бюджету в 2018 році</t>
  </si>
  <si>
    <t xml:space="preserve">                                                                                                                                                                                 Начальник фінансового управління Носівської міської ради                                            В.І.Пазуха</t>
  </si>
  <si>
    <t>Суввенція з місцевого бюджету на здійснення переданих видатків у сфері охорони здоров\я за рахунок медичної субвенції</t>
  </si>
  <si>
    <t>На утримання стаціонарного відділення територіального центру спільної власності сіл, міст Носівського району</t>
  </si>
  <si>
    <t xml:space="preserve">На забезпечення централізованих заходів з лікування  хворих на  цукровий та нецукровий діабет </t>
  </si>
  <si>
    <t>Міжбюджетні трансферти  з бюджету міської ради ( ОТГ )  місцевим/державному бюджетам  на 2018 рік</t>
  </si>
  <si>
    <t>до рішення  міської ради                                                                                                                                                                                                                                                                                                                                                                                                                                                                                                                                                                                   "Про міський бюджет  на 2018 рік" від 22 грудня 2017 року</t>
  </si>
  <si>
    <t>Будівництво інших об"єктів соціальної  та виробничої інфраструктури комунальної власності</t>
  </si>
  <si>
    <t>7330</t>
  </si>
  <si>
    <t>7461</t>
  </si>
  <si>
    <t>Утримання та розвиток автомобільних доріг та дорожньої інфраструктури за рахунок коштів міського бюджету</t>
  </si>
  <si>
    <t>Капітальний ремонт  автомобільної дороги по вул. Шевченко с. Володькова Дівиця</t>
  </si>
  <si>
    <t>Капітальний ремонт  автомобільної дороги по вул. Кутузова, м. Носівка</t>
  </si>
  <si>
    <t>Капітальні видатки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</si>
  <si>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</si>
  <si>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</si>
  <si>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Відділ освіти,сім"ї,молоді та спорту Носівської міської ради</t>
  </si>
  <si>
    <t>Надання дошкільної освіти</t>
  </si>
  <si>
    <t>Співфінансування з місцевого бюджету інвестиційних програм і проектів</t>
  </si>
  <si>
    <t>Співфінансування будівництва школи № 5 за рахунок ДФРР</t>
  </si>
  <si>
    <t>Відділ культури і туризму Носівської міської ради</t>
  </si>
  <si>
    <t>Забезпечення діяльності бібліотек</t>
  </si>
  <si>
    <t>Будівництво мереж вуличного освітлення Козацька, вул Автоколона, Матросова частини вул.Зелена, вул. Південна  від КТП-152 в  м.Носівка Чернігівської облас</t>
  </si>
  <si>
    <r>
      <t xml:space="preserve">Носівська міська рада     </t>
    </r>
    <r>
      <rPr>
        <i/>
        <sz val="12"/>
        <rFont val="Times New Roman"/>
        <family val="1"/>
      </rPr>
      <t>(виконавчий апарат )</t>
    </r>
  </si>
  <si>
    <r>
      <t>Капітальний</t>
    </r>
    <r>
      <rPr>
        <i/>
        <sz val="12"/>
        <color indexed="8"/>
        <rFont val="Times New Roman"/>
        <family val="1"/>
      </rPr>
      <t xml:space="preserve"> ремонт покрівлі ДНЗ №1 «Барвінок»  по вулиці Воскресенській , 11 в м Носівка,  Чернігівської області</t>
    </r>
  </si>
  <si>
    <t xml:space="preserve">                                              Начальник фінансового управління міської ради        В.І.Пазуха</t>
  </si>
  <si>
    <t>Додаток № 5 до рішення міської ради
"Про міський бюджет  на 2018 рік"  від 22 грудня 2017 року</t>
  </si>
  <si>
    <t>Додаток № 4
до рішення міської ради
"Про міський бюджет  на 2018 рік"                                                           від 22 грудня 2017 року</t>
  </si>
  <si>
    <t>ПРОЕКТ</t>
  </si>
  <si>
    <t>Додаток №3</t>
  </si>
  <si>
    <t>до рішення районної ради від 29 грудня 2016 року</t>
  </si>
  <si>
    <t>"Про районний бюджет на 2017 рік"</t>
  </si>
  <si>
    <t>від 22 грудня 2017 року</t>
  </si>
  <si>
    <t>Код програмної класифікації видатків та кредитування місцевих бюджетів1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</si>
  <si>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</si>
  <si>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видатки споживання</t>
  </si>
  <si>
    <t>видатки розвитку</t>
  </si>
  <si>
    <t>оплата праці</t>
  </si>
  <si>
    <t>комунальні послуги та енергоносії</t>
  </si>
  <si>
    <t>Носівська міська рада</t>
  </si>
  <si>
    <t>0100</t>
  </si>
  <si>
    <t>Державне управління</t>
  </si>
  <si>
    <t>0110180</t>
  </si>
  <si>
    <t>0180</t>
  </si>
  <si>
    <t>0133</t>
  </si>
  <si>
    <t>Інша діяльність у сфері державного управління</t>
  </si>
  <si>
    <t>ё</t>
  </si>
  <si>
    <t>0113240</t>
  </si>
  <si>
    <t>3240</t>
  </si>
  <si>
    <t>1090</t>
  </si>
  <si>
    <t>Інші заклади та заходи</t>
  </si>
  <si>
    <t>3242</t>
  </si>
  <si>
    <t>Інші заходи у сфері соціального захисту і соціального забезпечення</t>
  </si>
  <si>
    <t>0117680</t>
  </si>
  <si>
    <t>7680</t>
  </si>
  <si>
    <t>0490</t>
  </si>
  <si>
    <t>Членські внески до асоціацій органів місцевого самоврядування</t>
  </si>
  <si>
    <t>0200000</t>
  </si>
  <si>
    <t>Районна державна адміністрація</t>
  </si>
  <si>
    <t>0210000</t>
  </si>
  <si>
    <t>0212010</t>
  </si>
  <si>
    <t>2010</t>
  </si>
  <si>
    <t>0731</t>
  </si>
  <si>
    <t>Багатопрофільна стаціонарна медична допомога населенню</t>
  </si>
  <si>
    <t>0212110</t>
  </si>
  <si>
    <t>2110</t>
  </si>
  <si>
    <t>Первинна медико-санітарна допомога населенню</t>
  </si>
  <si>
    <t>0212111</t>
  </si>
  <si>
    <t>2111</t>
  </si>
  <si>
    <t>0725</t>
  </si>
  <si>
    <t>Первинна медична допомога населенню, що надається центрами первинної медичної (медико-санітарної) допомоги</t>
  </si>
  <si>
    <t>0212112</t>
  </si>
  <si>
    <t>2112</t>
  </si>
  <si>
    <t>Первинна медична допомога населенню, що надається фельдшерсько-акушерськими пунктами</t>
  </si>
  <si>
    <t>0212140</t>
  </si>
  <si>
    <t>Програми і централізовані заходи у галузі охорони здоров`я</t>
  </si>
  <si>
    <t>0212141</t>
  </si>
  <si>
    <t>2141</t>
  </si>
  <si>
    <t>0763</t>
  </si>
  <si>
    <t>Програми і централізовані заходи з імунопрофілактики</t>
  </si>
  <si>
    <t>0212142</t>
  </si>
  <si>
    <t>2142</t>
  </si>
  <si>
    <t>Програми і централізовані заходи боротьби з туберкульозом</t>
  </si>
  <si>
    <t>0212143</t>
  </si>
  <si>
    <t>2143</t>
  </si>
  <si>
    <t>Програми і централізовані заходи профілактики ВІЛ-інфекції/СНІДу</t>
  </si>
  <si>
    <t>0212144</t>
  </si>
  <si>
    <t>2144</t>
  </si>
  <si>
    <t>Централізовані заходи з лікування хворих на цукровий та нецукровий діабет</t>
  </si>
  <si>
    <t>0212145</t>
  </si>
  <si>
    <t>2145</t>
  </si>
  <si>
    <t>Централізовані заходи з лікування онкологічних хворих</t>
  </si>
  <si>
    <t>0212146</t>
  </si>
  <si>
    <t>2146</t>
  </si>
  <si>
    <t>Відшкодування вартості лікарських засобів для лікування окремих захворювань</t>
  </si>
  <si>
    <t>0212150</t>
  </si>
  <si>
    <t>2150</t>
  </si>
  <si>
    <t>Інші програми, заклади та заходи у сфері охорони здоров’я</t>
  </si>
  <si>
    <t>0212151</t>
  </si>
  <si>
    <t>2151</t>
  </si>
  <si>
    <t>Забезпечення діяльності інших закладів у сфері охорони здоров’я</t>
  </si>
  <si>
    <t>0212152</t>
  </si>
  <si>
    <t>2152</t>
  </si>
  <si>
    <t>Інші програми та заходи у сфері охорони здоров’я</t>
  </si>
  <si>
    <t>0213110</t>
  </si>
  <si>
    <t>Заклади і заходи з питань дітей та їх соціального захисту</t>
  </si>
  <si>
    <t>0213111</t>
  </si>
  <si>
    <t>3111</t>
  </si>
  <si>
    <t>1040</t>
  </si>
  <si>
    <t>Утримання закладів, що надають соціальні послуги дітям, що опинились у складних життєвих обставинах</t>
  </si>
  <si>
    <t>0213112</t>
  </si>
  <si>
    <t>3112</t>
  </si>
  <si>
    <t>Заходи державної політики з питань дітей та їх соціального захисту</t>
  </si>
  <si>
    <t>0213120</t>
  </si>
  <si>
    <t>Здійснення соціальної роботи з вразливими категоріями населення</t>
  </si>
  <si>
    <t>0213121</t>
  </si>
  <si>
    <t>3121</t>
  </si>
  <si>
    <t>Утримання та забезпечення діяльності центрів соціальних служб для сім`ї, дітей та молоді</t>
  </si>
  <si>
    <t>0213122</t>
  </si>
  <si>
    <t>3122</t>
  </si>
  <si>
    <t>Заходи державної політики із забезпечення рівних прав та можливостей жінок та чоловіків</t>
  </si>
  <si>
    <t>0213123</t>
  </si>
  <si>
    <t>3123</t>
  </si>
  <si>
    <t>Заходи державної політики із питань сім'ї</t>
  </si>
  <si>
    <t>0213190</t>
  </si>
  <si>
    <t>Соціальний захист ветеранів війни та праці</t>
  </si>
  <si>
    <t>0213191</t>
  </si>
  <si>
    <t>3191</t>
  </si>
  <si>
    <t>1030</t>
  </si>
  <si>
    <t>Інші видатки на соціальний захист ветеранів війни та праці</t>
  </si>
  <si>
    <t>0213192</t>
  </si>
  <si>
    <t>3192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</si>
  <si>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</si>
  <si>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0213240</t>
  </si>
  <si>
    <t>0213241</t>
  </si>
  <si>
    <t>3241</t>
  </si>
  <si>
    <t>Забезпечення діяльності інших закладів у сфері соціального захисту і соціального забезпечення</t>
  </si>
  <si>
    <t>0213242</t>
  </si>
  <si>
    <t>0215010</t>
  </si>
  <si>
    <t>5010</t>
  </si>
  <si>
    <t>Проведення спортивної роботи в регіоні</t>
  </si>
  <si>
    <t>0215011</t>
  </si>
  <si>
    <t>5011</t>
  </si>
  <si>
    <t>0810</t>
  </si>
  <si>
    <t>Проведення навчально-тренувальних зборів і змагань з олімпійських видів спорту</t>
  </si>
  <si>
    <t>0215012</t>
  </si>
  <si>
    <t>5012</t>
  </si>
  <si>
    <t>Проведення навчально-тренувальних зборів і змагань з неолімпійських видів спорту</t>
  </si>
  <si>
    <t>0215050</t>
  </si>
  <si>
    <t>Підтримка фізкультурно-спортивного руху</t>
  </si>
  <si>
    <t>0215051</t>
  </si>
  <si>
    <t>5051</t>
  </si>
  <si>
    <t>Фінансова підтримка регіональних  всеукраїнських організацій фізкультурно-спортивної спрямованості для проведення навчально-тренувальної та спортивної роботи</t>
  </si>
  <si>
    <t>0215053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</si>
  <si>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</si>
  <si>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</si>
  <si>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0217110</t>
  </si>
  <si>
    <t>7110</t>
  </si>
  <si>
    <t>0421</t>
  </si>
  <si>
    <t>Реалізація програм в галузі сільського господарства</t>
  </si>
  <si>
    <t>0217610</t>
  </si>
  <si>
    <t>7610</t>
  </si>
  <si>
    <t>0411</t>
  </si>
  <si>
    <t>Сприяння розвитку малого та середнього підприємництва</t>
  </si>
  <si>
    <t>0218110</t>
  </si>
  <si>
    <t>8110</t>
  </si>
  <si>
    <t>Заходи із запобігання та ліквідації надзвичайних ситуацій та наслідків стихійного лиха</t>
  </si>
  <si>
    <t>0218220</t>
  </si>
  <si>
    <t>8220</t>
  </si>
  <si>
    <t>0380</t>
  </si>
  <si>
    <t>Заходи та роботи з мобілізаційної підготовки місцевого значення </t>
  </si>
  <si>
    <t>0210180</t>
  </si>
  <si>
    <t>1000</t>
  </si>
  <si>
    <t>Освіта</t>
  </si>
  <si>
    <t>0111010</t>
  </si>
  <si>
    <t>1010</t>
  </si>
  <si>
    <t>0910</t>
  </si>
  <si>
    <t>0111020</t>
  </si>
  <si>
    <t>1020</t>
  </si>
  <si>
    <t>0921</t>
  </si>
  <si>
    <t>Надання загальної середньої освіти загальноосвітніми навчальними закладами (в т.ч. школою – дитячим садком, інтернатом при школі), спеціалізованими школами, ліцеями, гімназіями, колегіумами</t>
  </si>
  <si>
    <t>освітньої субвенції</t>
  </si>
  <si>
    <t>додаткової дотації з місцевого бюджету на здійснення переданих видатків з утримання закладів освіти</t>
  </si>
  <si>
    <t>міського бюджету</t>
  </si>
  <si>
    <t>0111090</t>
  </si>
  <si>
    <t>0960</t>
  </si>
  <si>
    <t>Надання позашкільної освіти позашкільними закладами освіти, заходи із позашкільної роботи з дітьми</t>
  </si>
  <si>
    <t>0611150</t>
  </si>
  <si>
    <t>1150</t>
  </si>
  <si>
    <t>0990</t>
  </si>
  <si>
    <t>Методичне забезпечення діяльності навчальних закладів</t>
  </si>
  <si>
    <t>1011190, 1011200, 1011210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</si>
  <si>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</si>
  <si>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</si>
  <si>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</si>
  <si>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</si>
  <si>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</si>
  <si>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</si>
  <si>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</si>
  <si>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</si>
  <si>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3000</t>
  </si>
  <si>
    <t>Соціальний захист та соціальне забезпечення</t>
  </si>
  <si>
    <t>0810000</t>
  </si>
  <si>
    <t>Управління  соціального захисту населення райдержадміністрації</t>
  </si>
  <si>
    <t>0113030</t>
  </si>
  <si>
    <t>3030</t>
  </si>
  <si>
    <t xml:space="preserve">Надання пільг з оплати послуг зв'язку, інших передбачених законодавствот пільг окремим категоріям громадян та компенсації за пільговий проїзд окремих категорій громадян </t>
  </si>
  <si>
    <t>0113034</t>
  </si>
  <si>
    <t>3032</t>
  </si>
  <si>
    <t>1070</t>
  </si>
  <si>
    <t>Надання пільг окремим категоріям громадян з оплати послуг зв'язку</t>
  </si>
  <si>
    <t>0113035</t>
  </si>
  <si>
    <t>3033</t>
  </si>
  <si>
    <t>Компенсаційні виплати на пільговий проїзд автомобільним транспортом окремим категоріям громадян</t>
  </si>
  <si>
    <t>0113037</t>
  </si>
  <si>
    <t>3035</t>
  </si>
  <si>
    <t>Компенсаційні виплати за пільговий проїзд окремих категорій громадян на залізничному транспорті</t>
  </si>
  <si>
    <t>3210</t>
  </si>
  <si>
    <t>Організація та проведення громадських робот</t>
  </si>
  <si>
    <t>0813220</t>
  </si>
  <si>
    <t>3220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</si>
  <si>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</si>
  <si>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</si>
  <si>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</si>
  <si>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0813011</t>
  </si>
  <si>
    <t>3011</t>
  </si>
  <si>
    <t>Надання пільг на оплату  житлово-комунальних послуг окремим категоріям громадян відповідно до законодавства</t>
  </si>
  <si>
    <t>0813012</t>
  </si>
  <si>
    <t>3012</t>
  </si>
  <si>
    <t>Надання субсидій населенню для відшкодування витрат на оплату житлово-комунальних послуг</t>
  </si>
  <si>
    <t>0813020</t>
  </si>
  <si>
    <t>Надання пільг та субсидій населенню на придбання твердого та рідкого пічного побутового палива і скрапленого газу</t>
  </si>
  <si>
    <t>0813021</t>
  </si>
  <si>
    <t>3021</t>
  </si>
  <si>
    <t>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</si>
  <si>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>0813022</t>
  </si>
  <si>
    <t>3022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</si>
  <si>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</si>
  <si>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</si>
  <si>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</si>
  <si>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</si>
  <si>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</si>
  <si>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</si>
  <si>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</si>
  <si>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0813170</t>
  </si>
  <si>
    <t>3170</t>
  </si>
  <si>
    <t>Забезпечення реалізації окремих програм для осіб з інвалідністю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</si>
  <si>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</si>
  <si>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</si>
  <si>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3172</t>
  </si>
  <si>
    <t>Встановлення телефонів особам з інвалідністю I і II груп</t>
  </si>
  <si>
    <t>0813180</t>
  </si>
  <si>
    <t>3180</t>
  </si>
  <si>
    <t xml:space="preserve"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</t>
  </si>
  <si>
    <t>0813040</t>
  </si>
  <si>
    <t>3040</t>
  </si>
  <si>
    <t>Надання допомоги сім`ям з дітьми, малозабезпеченим сім`ям, інвалідам з дитинства, дітям-інвалідам та тимчасової допомоги дітям</t>
  </si>
  <si>
    <t>0813041</t>
  </si>
  <si>
    <t>3041</t>
  </si>
  <si>
    <t>Надання допомоги у зв`язку з вагітністю і пологами</t>
  </si>
  <si>
    <t>0813042</t>
  </si>
  <si>
    <t>3042</t>
  </si>
  <si>
    <t>Надання допомоги у зв'язку з вагітністю і пологами</t>
  </si>
  <si>
    <t>0813043</t>
  </si>
  <si>
    <t>3043</t>
  </si>
  <si>
    <t>Надання допомоги до досягнення дитиною трирічного віку</t>
  </si>
  <si>
    <t>0813044</t>
  </si>
  <si>
    <t>3044</t>
  </si>
  <si>
    <t>Надання допомоги при народженні дитини</t>
  </si>
  <si>
    <t>0813045</t>
  </si>
  <si>
    <t>3045</t>
  </si>
  <si>
    <t>Надання допомоги на дітей, над якими встановлено опіку чи піклування</t>
  </si>
  <si>
    <t>0813046</t>
  </si>
  <si>
    <t>3046</t>
  </si>
  <si>
    <t>Надання допомоги на дітей одиноким матерям</t>
  </si>
  <si>
    <t>0813047</t>
  </si>
  <si>
    <t>3047</t>
  </si>
  <si>
    <t>Надання тимчасової державної допомоги дітям</t>
  </si>
  <si>
    <t>0813048</t>
  </si>
  <si>
    <t>3048</t>
  </si>
  <si>
    <t>Надання допомоги при усиновленні дитини</t>
  </si>
  <si>
    <t>0813049</t>
  </si>
  <si>
    <t>3049</t>
  </si>
  <si>
    <t>Надання державної соціальної допомоги малозабезпеченим сім'ям</t>
  </si>
  <si>
    <t>0813080</t>
  </si>
  <si>
    <t>3080</t>
  </si>
  <si>
    <t>Надання допомоги по догляду за особами з інвалідністю I чи II групи внаслідок психічного розладу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</si>
  <si>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</si>
  <si>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</si>
  <si>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</si>
  <si>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</si>
  <si>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</si>
  <si>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0813160</t>
  </si>
  <si>
    <t>3160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</si>
  <si>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</si>
  <si>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1011230</t>
  </si>
  <si>
    <t>3230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</si>
  <si>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сім'ї потронатного вихователя</t>
  </si>
  <si>
    <t>4000</t>
  </si>
  <si>
    <t>Культура і мистецтво</t>
  </si>
  <si>
    <t>1010000</t>
  </si>
  <si>
    <t>Відділ культури і туризму, національностей та релігій  райдержадміністрації</t>
  </si>
  <si>
    <t>0114030</t>
  </si>
  <si>
    <t>4020</t>
  </si>
  <si>
    <t>0822</t>
  </si>
  <si>
    <t>Фінансова підтримка філармоній, художніх і музичних колективів, ансамблів, концертних та ціркових організацій</t>
  </si>
  <si>
    <t>1014030</t>
  </si>
  <si>
    <t>4030</t>
  </si>
  <si>
    <t>0824</t>
  </si>
  <si>
    <t>0114070</t>
  </si>
  <si>
    <t>4040</t>
  </si>
  <si>
    <t>Забезпечення діяльності музеїв i виставок</t>
  </si>
  <si>
    <t>4050</t>
  </si>
  <si>
    <t>0114090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</si>
  <si>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</si>
  <si>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</si>
  <si>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</si>
  <si>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0114100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</si>
  <si>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</si>
  <si>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</si>
  <si>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1014080</t>
  </si>
  <si>
    <t>4080</t>
  </si>
  <si>
    <t>Інші заклади та заходи в галузі культури і мистецтва</t>
  </si>
  <si>
    <t>5000</t>
  </si>
  <si>
    <t>Фізична культура і спорт</t>
  </si>
  <si>
    <t>0115030</t>
  </si>
  <si>
    <t>4081</t>
  </si>
  <si>
    <t>0829</t>
  </si>
  <si>
    <t xml:space="preserve">Забезпечення діяльності інших закладів в галузі культури і мистецтва </t>
  </si>
  <si>
    <t>4082</t>
  </si>
  <si>
    <t>Інші заходи в галузі культури і мистецтва</t>
  </si>
  <si>
    <t>6000</t>
  </si>
  <si>
    <t>Житлово-комунальне господарство</t>
  </si>
  <si>
    <t>0116050</t>
  </si>
  <si>
    <t>Утримання та ефективна експлуатація об'єктів житлово-комунального господарства</t>
  </si>
  <si>
    <t>0116052</t>
  </si>
  <si>
    <t>6013</t>
  </si>
  <si>
    <t>0620</t>
  </si>
  <si>
    <t>Забезпечення діяльності водопроводно-каналізаційного господарства</t>
  </si>
  <si>
    <t>6030</t>
  </si>
  <si>
    <t>Організація благоустрою населенних пунктів</t>
  </si>
  <si>
    <t>7300</t>
  </si>
  <si>
    <t>Будивництво та регіональний розвиток</t>
  </si>
  <si>
    <t>0116410</t>
  </si>
  <si>
    <t>0116430</t>
  </si>
  <si>
    <t>7350</t>
  </si>
  <si>
    <t>Розроблення схем планування та забудови територій (містобудівної документації)</t>
  </si>
  <si>
    <t>7400</t>
  </si>
  <si>
    <t>Транспорт та транспортна інфраструктура, дорожне господарство</t>
  </si>
  <si>
    <t>Утримання та розвиток транспортної інфраструктури</t>
  </si>
  <si>
    <t>7100</t>
  </si>
  <si>
    <t>Сільське, лісове, рибне господарство та мисливство</t>
  </si>
  <si>
    <t>0117310</t>
  </si>
  <si>
    <t>7130</t>
  </si>
  <si>
    <t>Здійснення заходів із землеустрою</t>
  </si>
  <si>
    <t>7600</t>
  </si>
  <si>
    <t>Інші програми та заходи, пов'язані з економфчною діяльністю</t>
  </si>
  <si>
    <t>0117470</t>
  </si>
  <si>
    <t>7670</t>
  </si>
  <si>
    <t>Внески до статутного капіталу суб'єктів господарбвання</t>
  </si>
  <si>
    <t>0119180</t>
  </si>
  <si>
    <t>7692</t>
  </si>
  <si>
    <t>Видатки на 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t>
  </si>
  <si>
    <t>Захист населення і територій від надзвичайних ситуацій техногенного та природного характеру</t>
  </si>
  <si>
    <t>0118010</t>
  </si>
  <si>
    <t>8700</t>
  </si>
  <si>
    <t>Резервний фонд</t>
  </si>
  <si>
    <t>0190</t>
  </si>
  <si>
    <t>Проведення місцевих виборів та референдумів, забезпечення діяльності виборчої комісії Автономної Республіки Крим</t>
  </si>
  <si>
    <t>0118021</t>
  </si>
  <si>
    <t>0191</t>
  </si>
  <si>
    <t>0160</t>
  </si>
  <si>
    <t xml:space="preserve">Проведення місцевих виборів 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</si>
  <si>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</si>
  <si>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субвенції з державного бюджету</t>
  </si>
  <si>
    <t>0118390</t>
  </si>
  <si>
    <t>9410</t>
  </si>
  <si>
    <t>9100</t>
  </si>
  <si>
    <t>Дотації з місцевого бюджету іншим бюджетам</t>
  </si>
  <si>
    <t>0118680</t>
  </si>
  <si>
    <t>9130</t>
  </si>
  <si>
    <t>Дотація з місцевого бюджету на здійснення переданих з державного бюджету видатків з утримання закладів освіти та охорони здорлв'я за рахунок відповідної додаткової дотації з державного бюджету</t>
  </si>
  <si>
    <t>9700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</si>
  <si>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</si>
  <si>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0118800</t>
  </si>
  <si>
    <t>9770</t>
  </si>
  <si>
    <t>Інші субвенції з місцевого бюджету</t>
  </si>
  <si>
    <t>8300</t>
  </si>
  <si>
    <t>Охорона навколишнього природного середовища</t>
  </si>
  <si>
    <t>8330</t>
  </si>
  <si>
    <t>Інша діяльність у сфері екології та охорони природних ресурсів</t>
  </si>
  <si>
    <t>Відділ освіти, сім'ї, молоді та спорту Носівської міської ради</t>
  </si>
  <si>
    <t>0610160</t>
  </si>
  <si>
    <t>0111</t>
  </si>
  <si>
    <t>Керівництво і управління у відповідній сфері у містах (місті Києві), селищах, селах, об'єднаних територіальних громадах</t>
  </si>
  <si>
    <t>0611010</t>
  </si>
  <si>
    <t>0611020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</si>
  <si>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</si>
  <si>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</si>
  <si>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</si>
  <si>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1015031</t>
  </si>
  <si>
    <t>5031</t>
  </si>
  <si>
    <t>Утримання та навчально-тренувальна робота комунальних дитячо-юнацьких спортивних шкіл</t>
  </si>
  <si>
    <t>Орган з питань праці та соціального захисту населення</t>
  </si>
  <si>
    <t>1513030</t>
  </si>
  <si>
    <t>1513034</t>
  </si>
  <si>
    <t>1513100</t>
  </si>
  <si>
    <t>3100</t>
  </si>
  <si>
    <t>Надання соціальних та реабілітаційних послуг громадяная похилого віку, особам з інвалідністю, дітям з інвалідністю в установах соціального обслуговування</t>
  </si>
  <si>
    <t>3161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</si>
  <si>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 ( соцпослуга )</t>
  </si>
  <si>
    <t>Забезпечення діяльності  інших закладів  у сфері соціального  захисту  і соціального забезпечення</t>
  </si>
  <si>
    <t>2414030</t>
  </si>
  <si>
    <t>Фінансовий орган</t>
  </si>
  <si>
    <t>Фінансовий орган (в частині  міжбюджетних трансфертів, резервного фонду)</t>
  </si>
  <si>
    <t>7618370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</si>
  <si>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</si>
  <si>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</si>
  <si>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7618680</t>
  </si>
  <si>
    <t>Начальник фінансового управління</t>
  </si>
  <si>
    <t>Пазуха В.І.</t>
  </si>
  <si>
    <t>Додаток 1</t>
  </si>
  <si>
    <t>до рішення міської ради від  22 грудня 2017 року</t>
  </si>
  <si>
    <t xml:space="preserve"> "Про міський бюджет на 2018 рік"</t>
  </si>
  <si>
    <t>Доходи міського бюджету на 2018 рік</t>
  </si>
  <si>
    <t>Код</t>
  </si>
  <si>
    <t>Найменування згідно з класифікацією доходів бюджету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</si>
  <si>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</si>
  <si>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</si>
  <si>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</si>
  <si>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</si>
  <si>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</si>
  <si>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</si>
  <si>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</si>
  <si>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</si>
  <si>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</si>
  <si>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</si>
  <si>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</si>
  <si>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</si>
  <si>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</si>
  <si>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</si>
  <si>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</si>
  <si>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</si>
  <si>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</si>
  <si>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</si>
  <si>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</si>
  <si>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</si>
  <si>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</si>
  <si>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</si>
  <si>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</si>
  <si>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</si>
  <si>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</si>
  <si>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</si>
  <si>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</si>
  <si>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</si>
  <si>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</si>
  <si>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</si>
  <si>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</si>
  <si>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</si>
  <si>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</si>
  <si>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</si>
  <si>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</si>
  <si>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</si>
  <si>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</si>
  <si>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</si>
  <si>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</si>
  <si>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</si>
  <si>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</si>
  <si>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</si>
  <si>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</si>
  <si>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</si>
  <si>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</si>
  <si>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</si>
  <si>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</si>
  <si>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</si>
  <si>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</si>
  <si>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Наджодження бюджетних установ від реалізації в установленому порядку майна ( крім нерухомого майна)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</si>
  <si>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</si>
  <si>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</si>
  <si>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</si>
  <si>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</si>
  <si>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</si>
  <si>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</si>
  <si>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</si>
  <si>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</si>
  <si>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</si>
  <si>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</si>
  <si>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Субвенції  </t>
  </si>
  <si>
    <t>Субвенція з державного бюджету місцевим бюджетам на формування інфраструктури об’єднаних територіальних громад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</si>
  <si>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</si>
  <si>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</si>
  <si>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</si>
  <si>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Інші субвенції 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</si>
  <si>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</si>
  <si>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 державного бюджету місцевим бюджетам на надання державної підтримки особам з особливими освітніми потребами</t>
  </si>
  <si>
    <t>Дотація з обласного бюджету</t>
  </si>
  <si>
    <t>ВСЬОГО ДОХОДІВ</t>
  </si>
  <si>
    <t>Начальник фінансового управління міської ради                                              В.І.Пазуха</t>
  </si>
  <si>
    <t>Розподіл видатків  міського бюджету  на 2018 рік</t>
  </si>
  <si>
    <t>Додаток  №3 до рішення міської ради " Про міський бюджет на 2018рік "</t>
  </si>
  <si>
    <t>Фінансування міського бюджету  на 2018 рік</t>
  </si>
  <si>
    <r>
      <t>Перелік об’єктів, видатки на які у 2018  році будуть проводитися за рахунок коштів бюджету розвитку</t>
    </r>
    <r>
      <rPr>
        <b/>
        <i/>
        <vertAlign val="superscript"/>
        <sz val="14"/>
        <rFont val="Times New Roman"/>
        <family val="1"/>
      </rPr>
      <t>1</t>
    </r>
  </si>
  <si>
    <t>Районна програма передачі нетелей багатодітним сім"ям, які проживають у сільській місцевості Носівського району на 2012 - 2015 роки</t>
  </si>
  <si>
    <t>КТПКВКМБ</t>
  </si>
  <si>
    <t>Код функціональної класифікації видатків та кредитування</t>
  </si>
  <si>
    <t>0110150</t>
  </si>
  <si>
    <t>1050</t>
  </si>
  <si>
    <t>0113210</t>
  </si>
  <si>
    <t>0116030</t>
  </si>
  <si>
    <t>0443</t>
  </si>
  <si>
    <t>0117330</t>
  </si>
  <si>
    <t>Будівництво інших об"єктів соціальної та виробничої  інфраструктури комунальної власності</t>
  </si>
  <si>
    <t>0456</t>
  </si>
  <si>
    <t>0117461</t>
  </si>
  <si>
    <t>0118110</t>
  </si>
  <si>
    <t>0540</t>
  </si>
  <si>
    <t>0118330</t>
  </si>
  <si>
    <t>06111090</t>
  </si>
  <si>
    <t>06111160</t>
  </si>
  <si>
    <t>0613140</t>
  </si>
  <si>
    <t>06115010</t>
  </si>
  <si>
    <t>Співфінансування інвестиціних проектів</t>
  </si>
  <si>
    <t>0617370</t>
  </si>
  <si>
    <t>7370</t>
  </si>
  <si>
    <t>0800000</t>
  </si>
  <si>
    <t>0810160</t>
  </si>
  <si>
    <t>0813033</t>
  </si>
  <si>
    <t>0813192</t>
  </si>
  <si>
    <t>0813241</t>
  </si>
  <si>
    <t>0813242</t>
  </si>
  <si>
    <t>0813121</t>
  </si>
  <si>
    <t>1000000</t>
  </si>
  <si>
    <t>1010160</t>
  </si>
  <si>
    <t>1014040</t>
  </si>
  <si>
    <t>1014060</t>
  </si>
  <si>
    <t>1011100</t>
  </si>
  <si>
    <t>1014081</t>
  </si>
  <si>
    <t>3700000</t>
  </si>
  <si>
    <t>3710160</t>
  </si>
  <si>
    <t>3718700</t>
  </si>
  <si>
    <t>3719410</t>
  </si>
  <si>
    <t>3719770</t>
  </si>
  <si>
    <t>Програма по відшкодуванню витрат організаціям- постачальникам за комунальні послуги сім"ям військовослужбовців, які загинули при виконанні інтернаціонального обов"язку в республіці Афганістан та при проведенні антитерористичної операції та проживають в громаді.</t>
  </si>
  <si>
    <t>Програма фінансової підтримки громадської організації " Українське об"єднання учасників АТО та волонтерів " Захист нації " Сокіл "</t>
  </si>
  <si>
    <t>Перелік державних та регіональних програм, які фінансуватимуться за рахунок коштів  міського бюджету  в 2018 році</t>
  </si>
  <si>
    <t>Відділ соціального захисту населення</t>
  </si>
  <si>
    <t xml:space="preserve"> Програма  компенсації за перевезення окремих пільгових категорій громадян автомобільним транспортом на автобусних маршрутах загальногокористування </t>
  </si>
  <si>
    <t xml:space="preserve"> Програма надання пільг хворим з хронічною нирковою недостатністю, що отримують програмний гемодіаліз в обласній лікарні та проживають на території Носівської міської ради         </t>
  </si>
  <si>
    <t>Про  Програму  соціального захисту жителівНосівської міської ради на 2017-2018 роки</t>
  </si>
  <si>
    <t>до рішення  міської ради
"Про міський бюджет  на 2018 рік"                                                              від 22 грудня 2017 року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</si>
  <si>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Програма відзначення державних  та професійних свят, ювілейних дат, здійснення представницьких та інших заходів Носівської міської ради на 2018 рік.</t>
  </si>
  <si>
    <t>8831     8832</t>
  </si>
  <si>
    <t>0118831                                 0118832</t>
  </si>
  <si>
    <t>0118831</t>
  </si>
  <si>
    <t>0118832</t>
  </si>
  <si>
    <t>8831</t>
  </si>
  <si>
    <t>8832</t>
  </si>
  <si>
    <t>0118830</t>
  </si>
  <si>
    <t>8830</t>
  </si>
  <si>
    <t>Про програму соціального захисту учасників АТО та їх сімей</t>
  </si>
  <si>
    <t>Начальник фінансового управління міської ради                                                               В.І.Пазуха</t>
  </si>
  <si>
    <t>Програма діяльності громадської організації  " Федерація футболу Носівської громади"</t>
  </si>
  <si>
    <t xml:space="preserve">  Начальник фінансового управління міської ради                                                         В.І.Пазуха</t>
  </si>
  <si>
    <t>Начальник фінансового управління міської ради                                                                         В.І.Пазуха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</si>
</sst>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117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sz val="9"/>
      <name val="Times New Roman"/>
      <family val="0"/>
    </font>
    <font>
      <b/>
      <sz val="14"/>
      <name val="Times New Roman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0"/>
      <name val="Times New Roman Cyr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10"/>
      <name val="Times New Roman Cyr"/>
      <family val="0"/>
    </font>
    <font>
      <b/>
      <sz val="11"/>
      <name val="Times New Roman Cyr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ARIAL"/>
      <family val="0"/>
    </font>
    <font>
      <sz val="8"/>
      <name val="Arial Cyr"/>
      <family val="0"/>
    </font>
    <font>
      <b/>
      <sz val="14"/>
      <name val="Times New Roman CYR"/>
      <family val="0"/>
    </font>
    <font>
      <sz val="9.5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b/>
      <sz val="14"/>
      <name val="Times New Roman Cyr"/>
      <family val="1"/>
    </font>
    <font>
      <sz val="14"/>
      <name val="Times New Roman Cyr"/>
      <family val="0"/>
    </font>
    <font>
      <b/>
      <i/>
      <sz val="12"/>
      <name val="Times New Roman"/>
      <family val="1"/>
    </font>
    <font>
      <sz val="16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i/>
      <sz val="12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 Cyr"/>
      <family val="0"/>
    </font>
    <font>
      <vertAlign val="superscript"/>
      <sz val="14"/>
      <name val="Times New Roman"/>
      <family val="1"/>
    </font>
    <font>
      <b/>
      <i/>
      <sz val="12"/>
      <name val="Arial Cyr"/>
      <family val="0"/>
    </font>
    <font>
      <b/>
      <i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Arial Cyr"/>
      <family val="0"/>
    </font>
    <font>
      <b/>
      <i/>
      <sz val="20"/>
      <name val="Times New Roman"/>
      <family val="1"/>
    </font>
    <font>
      <i/>
      <sz val="20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7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0"/>
      <name val="Times New Roman Cyr"/>
      <family val="0"/>
    </font>
    <font>
      <b/>
      <i/>
      <sz val="14.5"/>
      <name val="Times New Roman"/>
      <family val="1"/>
    </font>
    <font>
      <b/>
      <i/>
      <sz val="16"/>
      <name val="Times New Roman"/>
      <family val="1"/>
    </font>
    <font>
      <b/>
      <i/>
      <sz val="16"/>
      <name val="Times New Roman Cyr"/>
      <family val="0"/>
    </font>
    <font>
      <i/>
      <sz val="20"/>
      <name val="Times New Roman Cyr"/>
      <family val="0"/>
    </font>
    <font>
      <b/>
      <i/>
      <sz val="18"/>
      <name val="Times New Roman Cyr"/>
      <family val="0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sz val="18"/>
      <name val="Times New Roman"/>
      <family val="1"/>
    </font>
    <font>
      <b/>
      <i/>
      <vertAlign val="superscript"/>
      <sz val="14"/>
      <name val="Times New Roman"/>
      <family val="1"/>
    </font>
    <font>
      <b/>
      <i/>
      <sz val="11"/>
      <name val="Arial Cyr"/>
      <family val="0"/>
    </font>
    <font>
      <sz val="7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2"/>
      <color indexed="8"/>
      <name val="Arial"/>
      <family val="2"/>
    </font>
    <font>
      <i/>
      <sz val="12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i/>
      <sz val="12"/>
      <color rgb="FF000000"/>
      <name val="Arial"/>
      <family val="2"/>
    </font>
    <font>
      <i/>
      <sz val="12"/>
      <color rgb="FF000000"/>
      <name val="Arial"/>
      <family val="2"/>
    </font>
    <font>
      <i/>
      <sz val="12"/>
      <color theme="1"/>
      <name val="Times New Roman"/>
      <family val="1"/>
    </font>
    <font>
      <sz val="10"/>
      <color theme="1"/>
      <name val="Calibri"/>
      <family val="2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3" borderId="0" applyNumberFormat="0" applyBorder="0" applyAlignment="0" applyProtection="0"/>
    <xf numFmtId="0" fontId="16" fillId="2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96" fillId="10" borderId="0" applyNumberFormat="0" applyBorder="0" applyAlignment="0" applyProtection="0"/>
    <xf numFmtId="0" fontId="96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96" fillId="14" borderId="0" applyNumberFormat="0" applyBorder="0" applyAlignment="0" applyProtection="0"/>
    <xf numFmtId="0" fontId="9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5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8" borderId="0" applyNumberFormat="0" applyBorder="0" applyAlignment="0" applyProtection="0"/>
    <xf numFmtId="0" fontId="16" fillId="20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1" borderId="0" applyNumberFormat="0" applyBorder="0" applyAlignment="0" applyProtection="0"/>
    <xf numFmtId="0" fontId="16" fillId="20" borderId="0" applyNumberFormat="0" applyBorder="0" applyAlignment="0" applyProtection="0"/>
    <xf numFmtId="0" fontId="96" fillId="22" borderId="0" applyNumberFormat="0" applyBorder="0" applyAlignment="0" applyProtection="0"/>
    <xf numFmtId="0" fontId="96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96" fillId="26" borderId="0" applyNumberFormat="0" applyBorder="0" applyAlignment="0" applyProtection="0"/>
    <xf numFmtId="0" fontId="96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5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20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24" fillId="0" borderId="0">
      <alignment/>
      <protection/>
    </xf>
    <xf numFmtId="0" fontId="25" fillId="0" borderId="0">
      <alignment/>
      <protection/>
    </xf>
    <xf numFmtId="0" fontId="15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32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97" fillId="44" borderId="0" applyNumberFormat="0" applyBorder="0" applyAlignment="0" applyProtection="0"/>
    <xf numFmtId="0" fontId="97" fillId="45" borderId="0" applyNumberFormat="0" applyBorder="0" applyAlignment="0" applyProtection="0"/>
    <xf numFmtId="0" fontId="97" fillId="46" borderId="0" applyNumberFormat="0" applyBorder="0" applyAlignment="0" applyProtection="0"/>
    <xf numFmtId="0" fontId="97" fillId="47" borderId="0" applyNumberFormat="0" applyBorder="0" applyAlignment="0" applyProtection="0"/>
    <xf numFmtId="0" fontId="98" fillId="48" borderId="1" applyNumberFormat="0" applyAlignment="0" applyProtection="0"/>
    <xf numFmtId="0" fontId="9" fillId="5" borderId="2" applyNumberFormat="0" applyAlignment="0" applyProtection="0"/>
    <xf numFmtId="0" fontId="10" fillId="19" borderId="3" applyNumberFormat="0" applyAlignment="0" applyProtection="0"/>
    <xf numFmtId="0" fontId="17" fillId="19" borderId="2" applyNumberFormat="0" applyAlignment="0" applyProtection="0"/>
    <xf numFmtId="0" fontId="26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99" fillId="49" borderId="0" applyNumberFormat="0" applyBorder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2" fillId="0" borderId="6" applyNumberFormat="0" applyFill="0" applyAlignment="0" applyProtection="0"/>
    <xf numFmtId="0" fontId="102" fillId="0" borderId="0" applyNumberFormat="0" applyFill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8" fillId="0" borderId="0">
      <alignment vertical="top"/>
      <protection/>
    </xf>
    <xf numFmtId="0" fontId="103" fillId="0" borderId="7" applyNumberFormat="0" applyFill="0" applyAlignment="0" applyProtection="0"/>
    <xf numFmtId="0" fontId="14" fillId="0" borderId="8" applyNumberFormat="0" applyFill="0" applyAlignment="0" applyProtection="0"/>
    <xf numFmtId="0" fontId="104" fillId="50" borderId="9" applyNumberFormat="0" applyAlignment="0" applyProtection="0"/>
    <xf numFmtId="0" fontId="12" fillId="51" borderId="10" applyNumberFormat="0" applyAlignment="0" applyProtection="0"/>
    <xf numFmtId="0" fontId="10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06" fillId="52" borderId="1" applyNumberFormat="0" applyAlignment="0" applyProtection="0"/>
    <xf numFmtId="0" fontId="24" fillId="0" borderId="0">
      <alignment/>
      <protection/>
    </xf>
    <xf numFmtId="0" fontId="96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5" fillId="0" borderId="0" applyNumberFormat="0" applyFont="0" applyFill="0" applyBorder="0" applyAlignment="0" applyProtection="0"/>
    <xf numFmtId="0" fontId="24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8" fillId="0" borderId="0" applyNumberFormat="0" applyFill="0" applyBorder="0" applyAlignment="0" applyProtection="0"/>
    <xf numFmtId="0" fontId="107" fillId="0" borderId="11" applyNumberFormat="0" applyFill="0" applyAlignment="0" applyProtection="0"/>
    <xf numFmtId="0" fontId="8" fillId="4" borderId="0" applyNumberFormat="0" applyBorder="0" applyAlignment="0" applyProtection="0"/>
    <xf numFmtId="0" fontId="108" fillId="53" borderId="0" applyNumberFormat="0" applyBorder="0" applyAlignment="0" applyProtection="0"/>
    <xf numFmtId="0" fontId="13" fillId="0" borderId="0" applyNumberFormat="0" applyFill="0" applyBorder="0" applyAlignment="0" applyProtection="0"/>
    <xf numFmtId="0" fontId="16" fillId="9" borderId="12" applyNumberFormat="0" applyFont="0" applyAlignment="0" applyProtection="0"/>
    <xf numFmtId="0" fontId="16" fillId="9" borderId="12" applyNumberFormat="0" applyFont="0" applyAlignment="0" applyProtection="0"/>
    <xf numFmtId="0" fontId="0" fillId="54" borderId="13" applyNumberFormat="0" applyFont="0" applyAlignment="0" applyProtection="0"/>
    <xf numFmtId="183" fontId="1" fillId="0" borderId="0" applyFont="0" applyFill="0" applyBorder="0" applyAlignment="0" applyProtection="0"/>
    <xf numFmtId="0" fontId="109" fillId="52" borderId="14" applyNumberFormat="0" applyAlignment="0" applyProtection="0"/>
    <xf numFmtId="0" fontId="20" fillId="0" borderId="15" applyNumberFormat="0" applyFill="0" applyAlignment="0" applyProtection="0"/>
    <xf numFmtId="0" fontId="110" fillId="55" borderId="0" applyNumberFormat="0" applyBorder="0" applyAlignment="0" applyProtection="0"/>
    <xf numFmtId="0" fontId="23" fillId="0" borderId="0">
      <alignment/>
      <protection/>
    </xf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7" fontId="24" fillId="0" borderId="0" applyFont="0" applyFill="0" applyBorder="0" applyAlignment="0" applyProtection="0"/>
    <xf numFmtId="179" fontId="24" fillId="0" borderId="0" applyFon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410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34" fillId="0" borderId="0" xfId="0" applyNumberFormat="1" applyFont="1" applyFill="1" applyAlignment="1" applyProtection="1">
      <alignment/>
      <protection/>
    </xf>
    <xf numFmtId="0" fontId="34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4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Alignment="1" applyProtection="1">
      <alignment/>
      <protection/>
    </xf>
    <xf numFmtId="0" fontId="6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5" fillId="0" borderId="0" xfId="128" applyNumberFormat="1" applyFont="1" applyFill="1" applyBorder="1" applyAlignment="1" applyProtection="1">
      <alignment vertical="top"/>
      <protection/>
    </xf>
    <xf numFmtId="0" fontId="35" fillId="0" borderId="0" xfId="126" applyFont="1" applyFill="1" applyAlignment="1" applyProtection="1">
      <alignment vertical="top" wrapText="1"/>
      <protection locked="0"/>
    </xf>
    <xf numFmtId="0" fontId="30" fillId="0" borderId="0" xfId="132" applyFont="1" applyAlignment="1" applyProtection="1">
      <alignment vertical="top" wrapText="1"/>
      <protection locked="0"/>
    </xf>
    <xf numFmtId="0" fontId="35" fillId="0" borderId="0" xfId="132" applyFont="1" applyAlignment="1">
      <alignment horizontal="center" vertical="top" wrapText="1"/>
      <protection/>
    </xf>
    <xf numFmtId="0" fontId="5" fillId="0" borderId="0" xfId="128" applyNumberFormat="1" applyFont="1" applyFill="1" applyBorder="1" applyAlignment="1" applyProtection="1">
      <alignment horizontal="right" vertical="top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33" fillId="0" borderId="17" xfId="128" applyNumberFormat="1" applyFont="1" applyFill="1" applyBorder="1" applyAlignment="1" applyProtection="1">
      <alignment horizontal="center" vertical="top" wrapText="1"/>
      <protection/>
    </xf>
    <xf numFmtId="0" fontId="33" fillId="0" borderId="18" xfId="128" applyNumberFormat="1" applyFont="1" applyFill="1" applyBorder="1" applyAlignment="1" applyProtection="1">
      <alignment horizontal="center" vertical="center"/>
      <protection/>
    </xf>
    <xf numFmtId="0" fontId="33" fillId="0" borderId="18" xfId="128" applyNumberFormat="1" applyFont="1" applyFill="1" applyBorder="1" applyAlignment="1" applyProtection="1">
      <alignment horizontal="center" vertical="top"/>
      <protection/>
    </xf>
    <xf numFmtId="0" fontId="31" fillId="0" borderId="17" xfId="126" applyNumberFormat="1" applyFont="1" applyFill="1" applyBorder="1" applyAlignment="1" applyProtection="1">
      <alignment horizontal="left" vertical="top"/>
      <protection/>
    </xf>
    <xf numFmtId="0" fontId="31" fillId="0" borderId="17" xfId="126" applyNumberFormat="1" applyFont="1" applyFill="1" applyBorder="1" applyAlignment="1" applyProtection="1">
      <alignment vertical="top" wrapText="1"/>
      <protection/>
    </xf>
    <xf numFmtId="184" fontId="31" fillId="0" borderId="17" xfId="126" applyNumberFormat="1" applyFont="1" applyFill="1" applyBorder="1" applyAlignment="1" applyProtection="1">
      <alignment horizontal="right" vertical="top"/>
      <protection/>
    </xf>
    <xf numFmtId="184" fontId="37" fillId="0" borderId="17" xfId="126" applyNumberFormat="1" applyFont="1" applyBorder="1" applyAlignment="1">
      <alignment vertical="top" wrapText="1"/>
      <protection/>
    </xf>
    <xf numFmtId="0" fontId="33" fillId="0" borderId="17" xfId="126" applyNumberFormat="1" applyFont="1" applyFill="1" applyBorder="1" applyAlignment="1" applyProtection="1">
      <alignment vertical="top"/>
      <protection/>
    </xf>
    <xf numFmtId="0" fontId="0" fillId="0" borderId="0" xfId="126" applyNumberFormat="1" applyFont="1" applyFill="1" applyAlignment="1" applyProtection="1">
      <alignment vertical="top"/>
      <protection/>
    </xf>
    <xf numFmtId="0" fontId="23" fillId="0" borderId="0" xfId="126" applyFill="1" applyAlignment="1">
      <alignment vertical="top"/>
      <protection/>
    </xf>
    <xf numFmtId="0" fontId="0" fillId="0" borderId="17" xfId="128" applyNumberFormat="1" applyFont="1" applyFill="1" applyBorder="1" applyAlignment="1" applyProtection="1">
      <alignment vertical="center"/>
      <protection/>
    </xf>
    <xf numFmtId="0" fontId="31" fillId="0" borderId="17" xfId="128" applyNumberFormat="1" applyFont="1" applyFill="1" applyBorder="1" applyAlignment="1" applyProtection="1">
      <alignment horizontal="left" vertical="center" wrapText="1"/>
      <protection/>
    </xf>
    <xf numFmtId="3" fontId="21" fillId="0" borderId="17" xfId="128" applyNumberFormat="1" applyFont="1" applyFill="1" applyBorder="1" applyAlignment="1" applyProtection="1">
      <alignment horizontal="center" vertical="center"/>
      <protection/>
    </xf>
    <xf numFmtId="3" fontId="25" fillId="0" borderId="0" xfId="128" applyNumberFormat="1" applyFont="1" applyFill="1" applyBorder="1" applyAlignment="1" applyProtection="1">
      <alignment vertical="top"/>
      <protection/>
    </xf>
    <xf numFmtId="0" fontId="25" fillId="0" borderId="0" xfId="128" applyNumberFormat="1" applyFont="1" applyFill="1" applyBorder="1" applyAlignment="1" applyProtection="1">
      <alignment/>
      <protection/>
    </xf>
    <xf numFmtId="0" fontId="0" fillId="0" borderId="17" xfId="128" applyNumberFormat="1" applyFont="1" applyFill="1" applyBorder="1" applyAlignment="1" applyProtection="1">
      <alignment vertical="center" wrapText="1"/>
      <protection/>
    </xf>
    <xf numFmtId="3" fontId="21" fillId="0" borderId="19" xfId="128" applyNumberFormat="1" applyFont="1" applyFill="1" applyBorder="1" applyAlignment="1" applyProtection="1">
      <alignment horizontal="center" vertical="center"/>
      <protection/>
    </xf>
    <xf numFmtId="0" fontId="33" fillId="0" borderId="17" xfId="128" applyNumberFormat="1" applyFont="1" applyFill="1" applyBorder="1" applyAlignment="1" applyProtection="1">
      <alignment horizontal="left" vertical="center" wrapText="1"/>
      <protection/>
    </xf>
    <xf numFmtId="3" fontId="0" fillId="0" borderId="17" xfId="128" applyNumberFormat="1" applyFont="1" applyFill="1" applyBorder="1" applyAlignment="1" applyProtection="1">
      <alignment horizontal="center" vertical="center"/>
      <protection/>
    </xf>
    <xf numFmtId="0" fontId="25" fillId="5" borderId="17" xfId="128" applyNumberFormat="1" applyFont="1" applyFill="1" applyBorder="1" applyAlignment="1" applyProtection="1">
      <alignment horizontal="left" vertical="center"/>
      <protection/>
    </xf>
    <xf numFmtId="0" fontId="31" fillId="5" borderId="17" xfId="128" applyNumberFormat="1" applyFont="1" applyFill="1" applyBorder="1" applyAlignment="1" applyProtection="1">
      <alignment horizontal="center" vertical="center" wrapText="1"/>
      <protection/>
    </xf>
    <xf numFmtId="3" fontId="21" fillId="5" borderId="17" xfId="128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Alignment="1" applyProtection="1">
      <alignment horizontal="right" vertical="center" wrapText="1"/>
      <protection/>
    </xf>
    <xf numFmtId="0" fontId="29" fillId="0" borderId="0" xfId="0" applyNumberFormat="1" applyFont="1" applyFill="1" applyAlignment="1" applyProtection="1">
      <alignment horizontal="right" vertical="center" wrapText="1"/>
      <protection/>
    </xf>
    <xf numFmtId="0" fontId="0" fillId="7" borderId="0" xfId="0" applyFont="1" applyFill="1" applyAlignment="1">
      <alignment/>
    </xf>
    <xf numFmtId="49" fontId="0" fillId="0" borderId="0" xfId="130" applyNumberFormat="1" applyFont="1" applyFill="1" applyBorder="1" applyAlignment="1" applyProtection="1">
      <alignment horizontal="center" vertical="top"/>
      <protection/>
    </xf>
    <xf numFmtId="0" fontId="0" fillId="0" borderId="0" xfId="130" applyNumberFormat="1" applyFont="1" applyFill="1" applyBorder="1" applyAlignment="1" applyProtection="1">
      <alignment vertical="top"/>
      <protection/>
    </xf>
    <xf numFmtId="0" fontId="41" fillId="0" borderId="0" xfId="130" applyNumberFormat="1" applyFont="1" applyFill="1" applyBorder="1" applyAlignment="1" applyProtection="1">
      <alignment vertical="top"/>
      <protection/>
    </xf>
    <xf numFmtId="49" fontId="0" fillId="0" borderId="17" xfId="130" applyNumberFormat="1" applyFont="1" applyFill="1" applyBorder="1" applyAlignment="1" applyProtection="1">
      <alignment horizontal="center" vertical="top" wrapText="1"/>
      <protection/>
    </xf>
    <xf numFmtId="49" fontId="0" fillId="0" borderId="20" xfId="130" applyNumberFormat="1" applyFont="1" applyFill="1" applyBorder="1" applyAlignment="1" applyProtection="1">
      <alignment horizontal="center" vertical="top" wrapText="1"/>
      <protection/>
    </xf>
    <xf numFmtId="0" fontId="0" fillId="0" borderId="20" xfId="130" applyNumberFormat="1" applyFont="1" applyFill="1" applyBorder="1" applyAlignment="1" applyProtection="1">
      <alignment horizontal="center" vertical="top" wrapText="1"/>
      <protection/>
    </xf>
    <xf numFmtId="0" fontId="33" fillId="0" borderId="17" xfId="130" applyNumberFormat="1" applyFont="1" applyFill="1" applyBorder="1" applyAlignment="1" applyProtection="1">
      <alignment horizontal="right" vertical="top" wrapText="1"/>
      <protection/>
    </xf>
    <xf numFmtId="0" fontId="33" fillId="0" borderId="20" xfId="130" applyNumberFormat="1" applyFont="1" applyFill="1" applyBorder="1" applyAlignment="1" applyProtection="1">
      <alignment horizontal="right" vertical="top" wrapText="1"/>
      <protection/>
    </xf>
    <xf numFmtId="0" fontId="33" fillId="0" borderId="21" xfId="130" applyNumberFormat="1" applyFont="1" applyFill="1" applyBorder="1" applyAlignment="1" applyProtection="1">
      <alignment horizontal="right" vertical="top" indent="1"/>
      <protection/>
    </xf>
    <xf numFmtId="0" fontId="33" fillId="0" borderId="18" xfId="130" applyNumberFormat="1" applyFont="1" applyFill="1" applyBorder="1" applyAlignment="1" applyProtection="1">
      <alignment horizontal="right" vertical="top" wrapText="1" indent="1"/>
      <protection/>
    </xf>
    <xf numFmtId="0" fontId="33" fillId="0" borderId="22" xfId="130" applyNumberFormat="1" applyFont="1" applyFill="1" applyBorder="1" applyAlignment="1" applyProtection="1">
      <alignment horizontal="right" vertical="top" wrapText="1"/>
      <protection/>
    </xf>
    <xf numFmtId="0" fontId="33" fillId="0" borderId="18" xfId="130" applyNumberFormat="1" applyFont="1" applyFill="1" applyBorder="1" applyAlignment="1" applyProtection="1">
      <alignment horizontal="right" vertical="top"/>
      <protection/>
    </xf>
    <xf numFmtId="49" fontId="29" fillId="0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NumberFormat="1" applyFont="1" applyFill="1" applyBorder="1" applyAlignment="1" applyProtection="1">
      <alignment horizontal="left" vertical="center" wrapText="1"/>
      <protection/>
    </xf>
    <xf numFmtId="0" fontId="33" fillId="0" borderId="17" xfId="130" applyNumberFormat="1" applyFont="1" applyFill="1" applyBorder="1" applyAlignment="1" applyProtection="1">
      <alignment horizontal="right" vertical="center"/>
      <protection/>
    </xf>
    <xf numFmtId="49" fontId="29" fillId="0" borderId="17" xfId="130" applyNumberFormat="1" applyFont="1" applyFill="1" applyBorder="1" applyAlignment="1" applyProtection="1">
      <alignment horizontal="center" vertical="top"/>
      <protection/>
    </xf>
    <xf numFmtId="0" fontId="0" fillId="0" borderId="17" xfId="130" applyNumberFormat="1" applyFont="1" applyFill="1" applyBorder="1" applyAlignment="1" applyProtection="1">
      <alignment horizontal="left" vertical="top"/>
      <protection/>
    </xf>
    <xf numFmtId="49" fontId="0" fillId="0" borderId="17" xfId="130" applyNumberFormat="1" applyFont="1" applyFill="1" applyBorder="1" applyAlignment="1" applyProtection="1">
      <alignment horizontal="center" vertical="center"/>
      <protection/>
    </xf>
    <xf numFmtId="0" fontId="29" fillId="0" borderId="0" xfId="130" applyNumberFormat="1" applyFont="1" applyFill="1" applyBorder="1" applyAlignment="1" applyProtection="1">
      <alignment vertical="top" wrapText="1"/>
      <protection/>
    </xf>
    <xf numFmtId="0" fontId="29" fillId="0" borderId="0" xfId="130" applyNumberFormat="1" applyFont="1" applyFill="1" applyBorder="1" applyAlignment="1" applyProtection="1">
      <alignment vertical="top"/>
      <protection/>
    </xf>
    <xf numFmtId="0" fontId="0" fillId="0" borderId="0" xfId="126" applyFont="1">
      <alignment/>
      <protection/>
    </xf>
    <xf numFmtId="0" fontId="36" fillId="0" borderId="0" xfId="126" applyFont="1">
      <alignment/>
      <protection/>
    </xf>
    <xf numFmtId="0" fontId="22" fillId="0" borderId="0" xfId="126" applyFont="1" applyAlignment="1">
      <alignment horizontal="left" vertical="center" wrapText="1"/>
      <protection/>
    </xf>
    <xf numFmtId="0" fontId="29" fillId="0" borderId="0" xfId="126" applyFont="1" applyAlignment="1">
      <alignment horizontal="center" vertical="top" wrapText="1"/>
      <protection/>
    </xf>
    <xf numFmtId="0" fontId="0" fillId="0" borderId="0" xfId="126" applyFont="1" applyAlignment="1">
      <alignment horizontal="right"/>
      <protection/>
    </xf>
    <xf numFmtId="0" fontId="0" fillId="0" borderId="0" xfId="126" applyFont="1" applyAlignment="1">
      <alignment horizontal="left"/>
      <protection/>
    </xf>
    <xf numFmtId="0" fontId="0" fillId="0" borderId="0" xfId="126" applyFont="1" applyAlignment="1">
      <alignment wrapText="1"/>
      <protection/>
    </xf>
    <xf numFmtId="186" fontId="0" fillId="0" borderId="0" xfId="126" applyNumberFormat="1" applyFont="1">
      <alignment/>
      <protection/>
    </xf>
    <xf numFmtId="0" fontId="0" fillId="0" borderId="0" xfId="126" applyFont="1" applyAlignment="1">
      <alignment/>
      <protection/>
    </xf>
    <xf numFmtId="3" fontId="0" fillId="0" borderId="0" xfId="126" applyNumberFormat="1" applyFont="1">
      <alignment/>
      <protection/>
    </xf>
    <xf numFmtId="3" fontId="42" fillId="0" borderId="0" xfId="126" applyNumberFormat="1" applyFont="1">
      <alignment/>
      <protection/>
    </xf>
    <xf numFmtId="3" fontId="29" fillId="0" borderId="0" xfId="126" applyNumberFormat="1" applyFont="1">
      <alignment/>
      <protection/>
    </xf>
    <xf numFmtId="3" fontId="31" fillId="0" borderId="17" xfId="126" applyNumberFormat="1" applyFont="1" applyFill="1" applyBorder="1" applyAlignment="1">
      <alignment horizontal="center" vertical="center" wrapText="1"/>
      <protection/>
    </xf>
    <xf numFmtId="186" fontId="33" fillId="0" borderId="0" xfId="126" applyNumberFormat="1" applyFont="1" applyAlignment="1">
      <alignment vertical="center"/>
      <protection/>
    </xf>
    <xf numFmtId="0" fontId="33" fillId="0" borderId="0" xfId="126" applyFont="1" applyAlignment="1">
      <alignment vertical="center"/>
      <protection/>
    </xf>
    <xf numFmtId="0" fontId="21" fillId="0" borderId="17" xfId="126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16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17" xfId="130" applyNumberFormat="1" applyFont="1" applyFill="1" applyBorder="1" applyAlignment="1" applyProtection="1">
      <alignment vertical="top"/>
      <protection/>
    </xf>
    <xf numFmtId="0" fontId="0" fillId="0" borderId="0" xfId="130" applyNumberFormat="1" applyFont="1" applyFill="1" applyBorder="1" applyAlignment="1" applyProtection="1">
      <alignment horizontal="center" vertical="top"/>
      <protection/>
    </xf>
    <xf numFmtId="0" fontId="0" fillId="0" borderId="17" xfId="130" applyNumberFormat="1" applyFont="1" applyFill="1" applyBorder="1" applyAlignment="1" applyProtection="1">
      <alignment horizontal="center" vertical="top"/>
      <protection/>
    </xf>
    <xf numFmtId="0" fontId="29" fillId="0" borderId="0" xfId="130" applyFont="1" applyAlignment="1">
      <alignment horizontal="center"/>
      <protection/>
    </xf>
    <xf numFmtId="0" fontId="31" fillId="0" borderId="17" xfId="126" applyFont="1" applyFill="1" applyBorder="1" applyAlignment="1">
      <alignment horizontal="center" vertical="center" wrapText="1"/>
      <protection/>
    </xf>
    <xf numFmtId="0" fontId="29" fillId="0" borderId="0" xfId="0" applyNumberFormat="1" applyFont="1" applyFill="1" applyAlignment="1" applyProtection="1">
      <alignment horizontal="left" vertical="top"/>
      <protection/>
    </xf>
    <xf numFmtId="0" fontId="45" fillId="0" borderId="0" xfId="0" applyFont="1" applyFill="1" applyAlignment="1">
      <alignment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justify" vertical="center" wrapText="1"/>
    </xf>
    <xf numFmtId="184" fontId="51" fillId="0" borderId="17" xfId="114" applyNumberFormat="1" applyFont="1" applyBorder="1" applyAlignment="1">
      <alignment vertical="center"/>
      <protection/>
    </xf>
    <xf numFmtId="0" fontId="36" fillId="0" borderId="0" xfId="0" applyFont="1" applyFill="1" applyAlignment="1">
      <alignment vertical="center"/>
    </xf>
    <xf numFmtId="0" fontId="36" fillId="0" borderId="0" xfId="0" applyFont="1" applyFill="1" applyAlignment="1">
      <alignment/>
    </xf>
    <xf numFmtId="0" fontId="36" fillId="0" borderId="17" xfId="0" applyFont="1" applyBorder="1" applyAlignment="1">
      <alignment horizontal="center" vertical="center" wrapText="1"/>
    </xf>
    <xf numFmtId="0" fontId="29" fillId="0" borderId="17" xfId="130" applyNumberFormat="1" applyFont="1" applyFill="1" applyBorder="1" applyAlignment="1" applyProtection="1">
      <alignment horizontal="left" vertical="center" wrapText="1"/>
      <protection/>
    </xf>
    <xf numFmtId="49" fontId="6" fillId="56" borderId="17" xfId="130" applyNumberFormat="1" applyFont="1" applyFill="1" applyBorder="1" applyAlignment="1" applyProtection="1">
      <alignment horizontal="center" vertical="center" wrapText="1"/>
      <protection/>
    </xf>
    <xf numFmtId="49" fontId="36" fillId="56" borderId="17" xfId="130" applyNumberFormat="1" applyFont="1" applyFill="1" applyBorder="1" applyAlignment="1" applyProtection="1">
      <alignment horizontal="center" vertical="top" wrapText="1"/>
      <protection/>
    </xf>
    <xf numFmtId="0" fontId="6" fillId="56" borderId="17" xfId="130" applyNumberFormat="1" applyFont="1" applyFill="1" applyBorder="1" applyAlignment="1" applyProtection="1">
      <alignment horizontal="left" vertical="top" wrapText="1"/>
      <protection/>
    </xf>
    <xf numFmtId="0" fontId="6" fillId="56" borderId="17" xfId="130" applyNumberFormat="1" applyFont="1" applyFill="1" applyBorder="1" applyAlignment="1" applyProtection="1">
      <alignment horizontal="right" vertical="center"/>
      <protection/>
    </xf>
    <xf numFmtId="0" fontId="6" fillId="56" borderId="18" xfId="130" applyNumberFormat="1" applyFont="1" applyFill="1" applyBorder="1" applyAlignment="1" applyProtection="1">
      <alignment horizontal="right" vertical="center"/>
      <protection/>
    </xf>
    <xf numFmtId="49" fontId="6" fillId="0" borderId="17" xfId="130" applyNumberFormat="1" applyFont="1" applyFill="1" applyBorder="1" applyAlignment="1" applyProtection="1">
      <alignment horizontal="center" vertical="center" wrapText="1"/>
      <protection/>
    </xf>
    <xf numFmtId="0" fontId="6" fillId="0" borderId="17" xfId="130" applyNumberFormat="1" applyFont="1" applyFill="1" applyBorder="1" applyAlignment="1" applyProtection="1">
      <alignment horizontal="right" vertical="center"/>
      <protection/>
    </xf>
    <xf numFmtId="0" fontId="6" fillId="0" borderId="17" xfId="130" applyNumberFormat="1" applyFont="1" applyFill="1" applyBorder="1" applyAlignment="1" applyProtection="1">
      <alignment vertical="center"/>
      <protection/>
    </xf>
    <xf numFmtId="0" fontId="6" fillId="0" borderId="18" xfId="130" applyNumberFormat="1" applyFont="1" applyFill="1" applyBorder="1" applyAlignment="1" applyProtection="1">
      <alignment horizontal="right" vertical="center"/>
      <protection/>
    </xf>
    <xf numFmtId="49" fontId="6" fillId="0" borderId="17" xfId="130" applyNumberFormat="1" applyFont="1" applyFill="1" applyBorder="1" applyAlignment="1" applyProtection="1">
      <alignment horizontal="center" vertical="top" wrapText="1"/>
      <protection/>
    </xf>
    <xf numFmtId="0" fontId="48" fillId="0" borderId="17" xfId="130" applyNumberFormat="1" applyFont="1" applyFill="1" applyBorder="1" applyAlignment="1" applyProtection="1">
      <alignment horizontal="left" vertical="top" wrapText="1"/>
      <protection/>
    </xf>
    <xf numFmtId="0" fontId="40" fillId="0" borderId="0" xfId="0" applyFont="1" applyFill="1" applyAlignment="1">
      <alignment/>
    </xf>
    <xf numFmtId="0" fontId="22" fillId="0" borderId="17" xfId="130" applyNumberFormat="1" applyFont="1" applyFill="1" applyBorder="1" applyAlignment="1" applyProtection="1">
      <alignment horizontal="right" vertical="center"/>
      <protection/>
    </xf>
    <xf numFmtId="0" fontId="52" fillId="0" borderId="0" xfId="0" applyFont="1" applyFill="1" applyAlignment="1">
      <alignment/>
    </xf>
    <xf numFmtId="0" fontId="29" fillId="0" borderId="17" xfId="130" applyNumberFormat="1" applyFont="1" applyFill="1" applyBorder="1" applyAlignment="1" applyProtection="1">
      <alignment horizontal="right" vertical="center"/>
      <protection/>
    </xf>
    <xf numFmtId="49" fontId="36" fillId="0" borderId="17" xfId="130" applyNumberFormat="1" applyFont="1" applyFill="1" applyBorder="1" applyAlignment="1" applyProtection="1">
      <alignment horizontal="center" vertical="top"/>
      <protection/>
    </xf>
    <xf numFmtId="0" fontId="6" fillId="0" borderId="17" xfId="130" applyNumberFormat="1" applyFont="1" applyFill="1" applyBorder="1" applyAlignment="1" applyProtection="1">
      <alignment horizontal="center" vertical="center"/>
      <protection/>
    </xf>
    <xf numFmtId="0" fontId="36" fillId="7" borderId="0" xfId="0" applyFont="1" applyFill="1" applyAlignment="1">
      <alignment/>
    </xf>
    <xf numFmtId="0" fontId="52" fillId="0" borderId="0" xfId="0" applyNumberFormat="1" applyFont="1" applyFill="1" applyAlignment="1" applyProtection="1">
      <alignment/>
      <protection/>
    </xf>
    <xf numFmtId="0" fontId="50" fillId="0" borderId="17" xfId="13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Alignment="1" applyProtection="1">
      <alignment/>
      <protection/>
    </xf>
    <xf numFmtId="0" fontId="32" fillId="0" borderId="0" xfId="0" applyFont="1" applyFill="1" applyAlignment="1">
      <alignment/>
    </xf>
    <xf numFmtId="0" fontId="36" fillId="0" borderId="17" xfId="0" applyNumberFormat="1" applyFont="1" applyFill="1" applyBorder="1" applyAlignment="1" applyProtection="1">
      <alignment horizontal="center" vertical="center" wrapText="1"/>
      <protection/>
    </xf>
    <xf numFmtId="0" fontId="36" fillId="0" borderId="0" xfId="130" applyNumberFormat="1" applyFont="1" applyFill="1" applyBorder="1" applyAlignment="1" applyProtection="1">
      <alignment vertical="top"/>
      <protection/>
    </xf>
    <xf numFmtId="0" fontId="48" fillId="0" borderId="0" xfId="130" applyNumberFormat="1" applyFont="1" applyFill="1" applyBorder="1" applyAlignment="1" applyProtection="1">
      <alignment vertical="top"/>
      <protection/>
    </xf>
    <xf numFmtId="0" fontId="49" fillId="0" borderId="0" xfId="70" applyFont="1" applyBorder="1" applyAlignment="1">
      <alignment horizontal="center" vertical="center"/>
      <protection/>
    </xf>
    <xf numFmtId="4" fontId="49" fillId="0" borderId="0" xfId="126" applyNumberFormat="1" applyFont="1" applyFill="1" applyBorder="1" applyAlignment="1">
      <alignment horizontal="right" vertical="center" shrinkToFit="1"/>
      <protection/>
    </xf>
    <xf numFmtId="4" fontId="48" fillId="0" borderId="0" xfId="126" applyNumberFormat="1" applyFont="1" applyBorder="1" applyAlignment="1">
      <alignment horizontal="right" vertical="center" shrinkToFit="1"/>
      <protection/>
    </xf>
    <xf numFmtId="186" fontId="49" fillId="0" borderId="0" xfId="126" applyNumberFormat="1" applyFont="1" applyAlignment="1">
      <alignment vertical="center"/>
      <protection/>
    </xf>
    <xf numFmtId="0" fontId="49" fillId="0" borderId="0" xfId="126" applyFont="1" applyAlignment="1">
      <alignment vertical="center"/>
      <protection/>
    </xf>
    <xf numFmtId="0" fontId="113" fillId="0" borderId="0" xfId="0" applyFont="1" applyAlignment="1">
      <alignment wrapText="1"/>
    </xf>
    <xf numFmtId="2" fontId="54" fillId="0" borderId="17" xfId="0" applyNumberFormat="1" applyFont="1" applyBorder="1" applyAlignment="1" quotePrefix="1">
      <alignment vertical="center" wrapText="1"/>
    </xf>
    <xf numFmtId="2" fontId="54" fillId="0" borderId="17" xfId="127" applyNumberFormat="1" applyFont="1" applyBorder="1" applyAlignment="1" quotePrefix="1">
      <alignment vertical="center" wrapText="1"/>
      <protection/>
    </xf>
    <xf numFmtId="49" fontId="46" fillId="0" borderId="17" xfId="0" applyNumberFormat="1" applyFont="1" applyBorder="1" applyAlignment="1">
      <alignment horizontal="center" vertical="center" wrapText="1"/>
    </xf>
    <xf numFmtId="184" fontId="55" fillId="0" borderId="17" xfId="114" applyNumberFormat="1" applyFont="1" applyBorder="1" applyAlignment="1">
      <alignment vertical="top" wrapText="1"/>
      <protection/>
    </xf>
    <xf numFmtId="184" fontId="55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vertical="center" wrapText="1"/>
    </xf>
    <xf numFmtId="0" fontId="50" fillId="0" borderId="17" xfId="0" applyFont="1" applyBorder="1" applyAlignment="1">
      <alignment vertical="center" wrapText="1"/>
    </xf>
    <xf numFmtId="0" fontId="46" fillId="0" borderId="17" xfId="0" applyFont="1" applyBorder="1" applyAlignment="1">
      <alignment horizontal="justify" vertical="center" wrapText="1"/>
    </xf>
    <xf numFmtId="0" fontId="114" fillId="0" borderId="0" xfId="0" applyFont="1" applyAlignment="1">
      <alignment wrapText="1"/>
    </xf>
    <xf numFmtId="0" fontId="114" fillId="0" borderId="0" xfId="0" applyFont="1" applyAlignment="1">
      <alignment/>
    </xf>
    <xf numFmtId="0" fontId="115" fillId="0" borderId="17" xfId="124" applyFont="1" applyBorder="1" applyAlignment="1">
      <alignment wrapText="1"/>
      <protection/>
    </xf>
    <xf numFmtId="49" fontId="50" fillId="0" borderId="17" xfId="0" applyNumberFormat="1" applyFont="1" applyBorder="1" applyAlignment="1">
      <alignment horizontal="center" vertical="center" wrapText="1"/>
    </xf>
    <xf numFmtId="184" fontId="56" fillId="0" borderId="17" xfId="114" applyNumberFormat="1" applyFont="1" applyBorder="1">
      <alignment vertical="top"/>
      <protection/>
    </xf>
    <xf numFmtId="0" fontId="46" fillId="0" borderId="17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7" xfId="124" applyFont="1" applyBorder="1" applyAlignment="1">
      <alignment wrapText="1"/>
      <protection/>
    </xf>
    <xf numFmtId="184" fontId="56" fillId="0" borderId="17" xfId="114" applyNumberFormat="1" applyFont="1" applyBorder="1" applyAlignment="1">
      <alignment vertical="top" wrapText="1"/>
      <protection/>
    </xf>
    <xf numFmtId="184" fontId="56" fillId="0" borderId="17" xfId="0" applyNumberFormat="1" applyFont="1" applyBorder="1" applyAlignment="1">
      <alignment vertical="justify"/>
    </xf>
    <xf numFmtId="184" fontId="55" fillId="0" borderId="17" xfId="0" applyNumberFormat="1" applyFont="1" applyBorder="1" applyAlignment="1">
      <alignment vertical="justify"/>
    </xf>
    <xf numFmtId="0" fontId="36" fillId="0" borderId="17" xfId="70" applyFont="1" applyBorder="1" applyAlignment="1">
      <alignment vertical="center" wrapText="1"/>
      <protection/>
    </xf>
    <xf numFmtId="4" fontId="36" fillId="0" borderId="17" xfId="126" applyNumberFormat="1" applyFont="1" applyBorder="1" applyAlignment="1">
      <alignment horizontal="right" vertical="center"/>
      <protection/>
    </xf>
    <xf numFmtId="1" fontId="57" fillId="0" borderId="17" xfId="129" applyNumberFormat="1" applyFont="1" applyFill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wrapText="1"/>
      <protection/>
    </xf>
    <xf numFmtId="4" fontId="6" fillId="0" borderId="17" xfId="126" applyNumberFormat="1" applyFont="1" applyBorder="1" applyAlignment="1">
      <alignment horizontal="right" vertical="center" shrinkToFit="1"/>
      <protection/>
    </xf>
    <xf numFmtId="0" fontId="6" fillId="0" borderId="17" xfId="70" applyFont="1" applyBorder="1" applyAlignment="1">
      <alignment vertical="center" wrapText="1"/>
      <protection/>
    </xf>
    <xf numFmtId="4" fontId="36" fillId="0" borderId="17" xfId="126" applyNumberFormat="1" applyFont="1" applyFill="1" applyBorder="1" applyAlignment="1">
      <alignment horizontal="right" vertical="center" shrinkToFit="1"/>
      <protection/>
    </xf>
    <xf numFmtId="0" fontId="6" fillId="0" borderId="0" xfId="70" applyFont="1" applyBorder="1" applyAlignment="1">
      <alignment vertical="center" wrapText="1"/>
      <protection/>
    </xf>
    <xf numFmtId="4" fontId="36" fillId="0" borderId="0" xfId="126" applyNumberFormat="1" applyFont="1" applyFill="1" applyBorder="1" applyAlignment="1">
      <alignment horizontal="right" vertical="center" shrinkToFit="1"/>
      <protection/>
    </xf>
    <xf numFmtId="4" fontId="6" fillId="0" borderId="0" xfId="126" applyNumberFormat="1" applyFont="1" applyBorder="1" applyAlignment="1">
      <alignment horizontal="right" vertical="center" shrinkToFit="1"/>
      <protection/>
    </xf>
    <xf numFmtId="0" fontId="58" fillId="0" borderId="0" xfId="70" applyFont="1" applyBorder="1" applyAlignment="1">
      <alignment vertical="center" wrapText="1"/>
      <protection/>
    </xf>
    <xf numFmtId="4" fontId="59" fillId="0" borderId="0" xfId="126" applyNumberFormat="1" applyFont="1" applyFill="1" applyBorder="1" applyAlignment="1">
      <alignment horizontal="right" vertical="center" shrinkToFit="1"/>
      <protection/>
    </xf>
    <xf numFmtId="4" fontId="32" fillId="0" borderId="0" xfId="126" applyNumberFormat="1" applyFont="1" applyBorder="1" applyAlignment="1">
      <alignment horizontal="right" vertical="center" shrinkToFit="1"/>
      <protection/>
    </xf>
    <xf numFmtId="49" fontId="60" fillId="0" borderId="0" xfId="129" applyNumberFormat="1" applyFont="1">
      <alignment/>
      <protection/>
    </xf>
    <xf numFmtId="49" fontId="24" fillId="0" borderId="0" xfId="129" applyNumberFormat="1">
      <alignment/>
      <protection/>
    </xf>
    <xf numFmtId="0" fontId="24" fillId="0" borderId="0" xfId="129">
      <alignment/>
      <protection/>
    </xf>
    <xf numFmtId="0" fontId="60" fillId="0" borderId="0" xfId="129" applyFont="1">
      <alignment/>
      <protection/>
    </xf>
    <xf numFmtId="0" fontId="24" fillId="0" borderId="0" xfId="129" applyFill="1">
      <alignment/>
      <protection/>
    </xf>
    <xf numFmtId="0" fontId="24" fillId="0" borderId="0" xfId="129" applyFont="1">
      <alignment/>
      <protection/>
    </xf>
    <xf numFmtId="0" fontId="60" fillId="0" borderId="0" xfId="129" applyFont="1" applyAlignment="1">
      <alignment horizontal="right"/>
      <protection/>
    </xf>
    <xf numFmtId="0" fontId="24" fillId="0" borderId="17" xfId="129" applyBorder="1" applyAlignment="1">
      <alignment horizontal="center" vertical="center" wrapText="1"/>
      <protection/>
    </xf>
    <xf numFmtId="49" fontId="60" fillId="0" borderId="17" xfId="129" applyNumberFormat="1" applyFont="1" applyBorder="1" applyAlignment="1">
      <alignment horizontal="center" vertical="center" wrapText="1"/>
      <protection/>
    </xf>
    <xf numFmtId="49" fontId="24" fillId="0" borderId="17" xfId="129" applyNumberFormat="1" applyBorder="1" applyAlignment="1">
      <alignment horizontal="center" vertical="center" wrapText="1"/>
      <protection/>
    </xf>
    <xf numFmtId="0" fontId="60" fillId="37" borderId="17" xfId="129" applyFont="1" applyFill="1" applyBorder="1" applyAlignment="1">
      <alignment horizontal="center" vertical="center" wrapText="1"/>
      <protection/>
    </xf>
    <xf numFmtId="49" fontId="60" fillId="57" borderId="17" xfId="129" applyNumberFormat="1" applyFont="1" applyFill="1" applyBorder="1" applyAlignment="1" quotePrefix="1">
      <alignment horizontal="center" vertical="center" wrapText="1"/>
      <protection/>
    </xf>
    <xf numFmtId="49" fontId="60" fillId="57" borderId="17" xfId="129" applyNumberFormat="1" applyFont="1" applyFill="1" applyBorder="1" applyAlignment="1">
      <alignment horizontal="center" vertical="center" wrapText="1"/>
      <protection/>
    </xf>
    <xf numFmtId="2" fontId="65" fillId="57" borderId="17" xfId="129" applyNumberFormat="1" applyFont="1" applyFill="1" applyBorder="1" applyAlignment="1" quotePrefix="1">
      <alignment vertical="center" wrapText="1"/>
      <protection/>
    </xf>
    <xf numFmtId="1" fontId="60" fillId="57" borderId="17" xfId="129" applyNumberFormat="1" applyFont="1" applyFill="1" applyBorder="1" applyAlignment="1">
      <alignment vertical="center" wrapText="1"/>
      <protection/>
    </xf>
    <xf numFmtId="0" fontId="24" fillId="57" borderId="0" xfId="129" applyFill="1">
      <alignment/>
      <protection/>
    </xf>
    <xf numFmtId="49" fontId="60" fillId="37" borderId="17" xfId="129" applyNumberFormat="1" applyFont="1" applyFill="1" applyBorder="1" applyAlignment="1" quotePrefix="1">
      <alignment horizontal="center" vertical="center" wrapText="1"/>
      <protection/>
    </xf>
    <xf numFmtId="49" fontId="60" fillId="37" borderId="17" xfId="129" applyNumberFormat="1" applyFont="1" applyFill="1" applyBorder="1" applyAlignment="1">
      <alignment horizontal="center" vertical="center" wrapText="1"/>
      <protection/>
    </xf>
    <xf numFmtId="2" fontId="65" fillId="37" borderId="17" xfId="129" applyNumberFormat="1" applyFont="1" applyFill="1" applyBorder="1" applyAlignment="1" quotePrefix="1">
      <alignment vertical="center" wrapText="1"/>
      <protection/>
    </xf>
    <xf numFmtId="1" fontId="60" fillId="37" borderId="17" xfId="129" applyNumberFormat="1" applyFont="1" applyFill="1" applyBorder="1" applyAlignment="1">
      <alignment vertical="center" wrapText="1"/>
      <protection/>
    </xf>
    <xf numFmtId="0" fontId="24" fillId="37" borderId="0" xfId="129" applyFill="1">
      <alignment/>
      <protection/>
    </xf>
    <xf numFmtId="49" fontId="60" fillId="0" borderId="17" xfId="129" applyNumberFormat="1" applyFont="1" applyFill="1" applyBorder="1" applyAlignment="1" quotePrefix="1">
      <alignment horizontal="center" vertical="center" wrapText="1"/>
      <protection/>
    </xf>
    <xf numFmtId="49" fontId="60" fillId="0" borderId="17" xfId="129" applyNumberFormat="1" applyFont="1" applyFill="1" applyBorder="1" applyAlignment="1">
      <alignment horizontal="center" vertical="center" wrapText="1"/>
      <protection/>
    </xf>
    <xf numFmtId="2" fontId="25" fillId="0" borderId="17" xfId="129" applyNumberFormat="1" applyFont="1" applyFill="1" applyBorder="1" applyAlignment="1">
      <alignment vertical="center" wrapText="1"/>
      <protection/>
    </xf>
    <xf numFmtId="1" fontId="60" fillId="0" borderId="17" xfId="129" applyNumberFormat="1" applyFont="1" applyFill="1" applyBorder="1" applyAlignment="1">
      <alignment vertical="center" wrapText="1"/>
      <protection/>
    </xf>
    <xf numFmtId="2" fontId="60" fillId="0" borderId="17" xfId="129" applyNumberFormat="1" applyFont="1" applyFill="1" applyBorder="1" applyAlignment="1">
      <alignment vertical="center" wrapText="1"/>
      <protection/>
    </xf>
    <xf numFmtId="0" fontId="60" fillId="0" borderId="0" xfId="129" applyFont="1" applyFill="1">
      <alignment/>
      <protection/>
    </xf>
    <xf numFmtId="1" fontId="24" fillId="0" borderId="17" xfId="129" applyNumberFormat="1" applyFont="1" applyFill="1" applyBorder="1" applyAlignment="1">
      <alignment vertical="center" wrapText="1"/>
      <protection/>
    </xf>
    <xf numFmtId="0" fontId="24" fillId="0" borderId="0" xfId="129" applyFont="1" applyFill="1">
      <alignment/>
      <protection/>
    </xf>
    <xf numFmtId="49" fontId="24" fillId="0" borderId="17" xfId="129" applyNumberFormat="1" applyFont="1" applyFill="1" applyBorder="1" applyAlignment="1">
      <alignment horizontal="center" vertical="center" wrapText="1"/>
      <protection/>
    </xf>
    <xf numFmtId="2" fontId="24" fillId="0" borderId="17" xfId="129" applyNumberFormat="1" applyFont="1" applyFill="1" applyBorder="1" applyAlignment="1">
      <alignment vertical="center" wrapText="1"/>
      <protection/>
    </xf>
    <xf numFmtId="2" fontId="60" fillId="0" borderId="17" xfId="129" applyNumberFormat="1" applyFont="1" applyFill="1" applyBorder="1" applyAlignment="1" quotePrefix="1">
      <alignment vertical="center" wrapText="1"/>
      <protection/>
    </xf>
    <xf numFmtId="49" fontId="24" fillId="0" borderId="17" xfId="129" applyNumberFormat="1" applyFont="1" applyFill="1" applyBorder="1" applyAlignment="1" quotePrefix="1">
      <alignment horizontal="center" vertical="center" wrapText="1"/>
      <protection/>
    </xf>
    <xf numFmtId="2" fontId="60" fillId="0" borderId="19" xfId="129" applyNumberFormat="1" applyFont="1" applyFill="1" applyBorder="1" applyAlignment="1" quotePrefix="1">
      <alignment vertical="center" wrapText="1"/>
      <protection/>
    </xf>
    <xf numFmtId="49" fontId="24" fillId="0" borderId="22" xfId="129" applyNumberFormat="1" applyFont="1" applyFill="1" applyBorder="1" applyAlignment="1">
      <alignment horizontal="center" vertical="center" wrapText="1"/>
      <protection/>
    </xf>
    <xf numFmtId="0" fontId="25" fillId="0" borderId="17" xfId="125" applyNumberFormat="1" applyFont="1" applyFill="1" applyBorder="1" applyAlignment="1" applyProtection="1">
      <alignment horizontal="justify" vertical="top" wrapText="1"/>
      <protection/>
    </xf>
    <xf numFmtId="1" fontId="60" fillId="37" borderId="23" xfId="129" applyNumberFormat="1" applyFont="1" applyFill="1" applyBorder="1" applyAlignment="1">
      <alignment vertical="center" wrapText="1"/>
      <protection/>
    </xf>
    <xf numFmtId="2" fontId="24" fillId="0" borderId="17" xfId="129" applyNumberFormat="1" applyFont="1" applyFill="1" applyBorder="1" applyAlignment="1" quotePrefix="1">
      <alignment vertical="center" wrapText="1"/>
      <protection/>
    </xf>
    <xf numFmtId="49" fontId="24" fillId="0" borderId="17" xfId="129" applyNumberFormat="1" applyFill="1" applyBorder="1" applyAlignment="1" quotePrefix="1">
      <alignment horizontal="center" vertical="center" wrapText="1"/>
      <protection/>
    </xf>
    <xf numFmtId="1" fontId="24" fillId="0" borderId="17" xfId="129" applyNumberFormat="1" applyFill="1" applyBorder="1" applyAlignment="1">
      <alignment vertical="center" wrapText="1"/>
      <protection/>
    </xf>
    <xf numFmtId="2" fontId="24" fillId="0" borderId="17" xfId="129" applyNumberFormat="1" applyFill="1" applyBorder="1" applyAlignment="1" quotePrefix="1">
      <alignment vertical="center" wrapText="1"/>
      <protection/>
    </xf>
    <xf numFmtId="2" fontId="60" fillId="0" borderId="17" xfId="131" applyNumberFormat="1" applyFont="1" applyFill="1" applyBorder="1" applyAlignment="1" quotePrefix="1">
      <alignment vertical="center" wrapText="1"/>
      <protection/>
    </xf>
    <xf numFmtId="2" fontId="66" fillId="0" borderId="17" xfId="129" applyNumberFormat="1" applyFont="1" applyFill="1" applyBorder="1" applyAlignment="1" quotePrefix="1">
      <alignment vertical="center" wrapText="1"/>
      <protection/>
    </xf>
    <xf numFmtId="2" fontId="67" fillId="0" borderId="17" xfId="129" applyNumberFormat="1" applyFont="1" applyFill="1" applyBorder="1" applyAlignment="1" quotePrefix="1">
      <alignment vertical="center" wrapText="1"/>
      <protection/>
    </xf>
    <xf numFmtId="0" fontId="25" fillId="0" borderId="17" xfId="125" applyNumberFormat="1" applyFont="1" applyFill="1" applyBorder="1" applyAlignment="1" applyProtection="1">
      <alignment vertical="top" wrapText="1"/>
      <protection/>
    </xf>
    <xf numFmtId="49" fontId="60" fillId="0" borderId="19" xfId="129" applyNumberFormat="1" applyFont="1" applyFill="1" applyBorder="1" applyAlignment="1">
      <alignment horizontal="center" vertical="center" wrapText="1"/>
      <protection/>
    </xf>
    <xf numFmtId="2" fontId="24" fillId="0" borderId="19" xfId="129" applyNumberFormat="1" applyFont="1" applyFill="1" applyBorder="1" applyAlignment="1" quotePrefix="1">
      <alignment vertical="center" wrapText="1"/>
      <protection/>
    </xf>
    <xf numFmtId="49" fontId="60" fillId="0" borderId="22" xfId="129" applyNumberFormat="1" applyFont="1" applyFill="1" applyBorder="1" applyAlignment="1">
      <alignment horizontal="center" vertical="center" wrapText="1"/>
      <protection/>
    </xf>
    <xf numFmtId="0" fontId="4" fillId="0" borderId="17" xfId="125" applyNumberFormat="1" applyFont="1" applyFill="1" applyBorder="1" applyAlignment="1" applyProtection="1">
      <alignment horizontal="center" vertical="top" wrapText="1"/>
      <protection/>
    </xf>
    <xf numFmtId="0" fontId="0" fillId="0" borderId="17" xfId="125" applyNumberFormat="1" applyFont="1" applyFill="1" applyBorder="1" applyAlignment="1" applyProtection="1">
      <alignment horizontal="center" vertical="top" wrapText="1"/>
      <protection/>
    </xf>
    <xf numFmtId="49" fontId="60" fillId="0" borderId="18" xfId="129" applyNumberFormat="1" applyFont="1" applyFill="1" applyBorder="1" applyAlignment="1">
      <alignment horizontal="center" vertical="center" wrapText="1"/>
      <protection/>
    </xf>
    <xf numFmtId="2" fontId="24" fillId="0" borderId="18" xfId="129" applyNumberFormat="1" applyFont="1" applyFill="1" applyBorder="1" applyAlignment="1" quotePrefix="1">
      <alignment vertical="center" wrapText="1"/>
      <protection/>
    </xf>
    <xf numFmtId="0" fontId="25" fillId="0" borderId="0" xfId="125" applyNumberFormat="1" applyFont="1" applyFill="1" applyBorder="1" applyAlignment="1" applyProtection="1">
      <alignment vertical="top" wrapText="1"/>
      <protection/>
    </xf>
    <xf numFmtId="0" fontId="25" fillId="0" borderId="0" xfId="125" applyNumberFormat="1" applyFont="1" applyFill="1" applyBorder="1" applyAlignment="1" applyProtection="1">
      <alignment vertical="center" wrapText="1"/>
      <protection/>
    </xf>
    <xf numFmtId="2" fontId="68" fillId="0" borderId="17" xfId="129" applyNumberFormat="1" applyFont="1" applyFill="1" applyBorder="1" applyAlignment="1" quotePrefix="1">
      <alignment vertical="center" wrapText="1"/>
      <protection/>
    </xf>
    <xf numFmtId="49" fontId="24" fillId="0" borderId="17" xfId="129" applyNumberFormat="1" applyFont="1" applyBorder="1" applyAlignment="1">
      <alignment horizontal="center" vertical="center" wrapText="1"/>
      <protection/>
    </xf>
    <xf numFmtId="49" fontId="24" fillId="0" borderId="17" xfId="129" applyNumberFormat="1" applyBorder="1" applyAlignment="1" quotePrefix="1">
      <alignment horizontal="center" vertical="center" wrapText="1"/>
      <protection/>
    </xf>
    <xf numFmtId="2" fontId="24" fillId="0" borderId="17" xfId="129" applyNumberFormat="1" applyFont="1" applyBorder="1" applyAlignment="1">
      <alignment vertical="center" wrapText="1"/>
      <protection/>
    </xf>
    <xf numFmtId="2" fontId="65" fillId="0" borderId="17" xfId="129" applyNumberFormat="1" applyFont="1" applyFill="1" applyBorder="1" applyAlignment="1" quotePrefix="1">
      <alignment vertical="center" wrapText="1"/>
      <protection/>
    </xf>
    <xf numFmtId="2" fontId="60" fillId="37" borderId="17" xfId="129" applyNumberFormat="1" applyFont="1" applyFill="1" applyBorder="1" applyAlignment="1">
      <alignment vertical="center" wrapText="1"/>
      <protection/>
    </xf>
    <xf numFmtId="49" fontId="69" fillId="0" borderId="0" xfId="129" applyNumberFormat="1" applyFont="1">
      <alignment/>
      <protection/>
    </xf>
    <xf numFmtId="0" fontId="24" fillId="0" borderId="0" xfId="123">
      <alignment/>
      <protection/>
    </xf>
    <xf numFmtId="0" fontId="24" fillId="0" borderId="0" xfId="123" applyAlignment="1">
      <alignment horizontal="right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60" fillId="0" borderId="17" xfId="123" applyFont="1" applyBorder="1" applyAlignment="1">
      <alignment vertical="center"/>
      <protection/>
    </xf>
    <xf numFmtId="0" fontId="60" fillId="0" borderId="17" xfId="123" applyFont="1" applyBorder="1" applyAlignment="1">
      <alignment vertical="center" wrapText="1"/>
      <protection/>
    </xf>
    <xf numFmtId="2" fontId="60" fillId="56" borderId="17" xfId="123" applyNumberFormat="1" applyFont="1" applyFill="1" applyBorder="1" applyAlignment="1">
      <alignment vertical="center"/>
      <protection/>
    </xf>
    <xf numFmtId="2" fontId="60" fillId="0" borderId="17" xfId="123" applyNumberFormat="1" applyFont="1" applyBorder="1" applyAlignment="1">
      <alignment vertical="center"/>
      <protection/>
    </xf>
    <xf numFmtId="0" fontId="24" fillId="0" borderId="17" xfId="123" applyBorder="1" applyAlignment="1">
      <alignment vertical="center"/>
      <protection/>
    </xf>
    <xf numFmtId="0" fontId="24" fillId="0" borderId="17" xfId="123" applyBorder="1" applyAlignment="1">
      <alignment vertical="center" wrapText="1"/>
      <protection/>
    </xf>
    <xf numFmtId="2" fontId="24" fillId="56" borderId="17" xfId="123" applyNumberFormat="1" applyFill="1" applyBorder="1" applyAlignment="1">
      <alignment vertical="center"/>
      <protection/>
    </xf>
    <xf numFmtId="2" fontId="24" fillId="0" borderId="17" xfId="123" applyNumberFormat="1" applyBorder="1" applyAlignment="1">
      <alignment vertical="center"/>
      <protection/>
    </xf>
    <xf numFmtId="0" fontId="116" fillId="0" borderId="17" xfId="123" applyFont="1" applyBorder="1" applyAlignment="1">
      <alignment wrapText="1"/>
      <protection/>
    </xf>
    <xf numFmtId="0" fontId="60" fillId="56" borderId="17" xfId="123" applyFont="1" applyFill="1" applyBorder="1" applyAlignment="1">
      <alignment vertical="center"/>
      <protection/>
    </xf>
    <xf numFmtId="0" fontId="60" fillId="56" borderId="17" xfId="123" applyFont="1" applyFill="1" applyBorder="1" applyAlignment="1">
      <alignment vertical="center" wrapText="1"/>
      <protection/>
    </xf>
    <xf numFmtId="0" fontId="65" fillId="0" borderId="0" xfId="129" applyFont="1">
      <alignment/>
      <protection/>
    </xf>
    <xf numFmtId="0" fontId="68" fillId="0" borderId="0" xfId="129" applyFont="1">
      <alignment/>
      <protection/>
    </xf>
    <xf numFmtId="0" fontId="68" fillId="0" borderId="0" xfId="123" applyFont="1">
      <alignment/>
      <protection/>
    </xf>
    <xf numFmtId="49" fontId="74" fillId="0" borderId="0" xfId="130" applyNumberFormat="1" applyFont="1" applyFill="1" applyBorder="1" applyAlignment="1" applyProtection="1">
      <alignment horizontal="center" vertical="top"/>
      <protection/>
    </xf>
    <xf numFmtId="0" fontId="74" fillId="0" borderId="0" xfId="130" applyFont="1">
      <alignment/>
      <protection/>
    </xf>
    <xf numFmtId="0" fontId="74" fillId="0" borderId="0" xfId="130" applyNumberFormat="1" applyFont="1" applyFill="1" applyBorder="1" applyAlignment="1" applyProtection="1">
      <alignment vertical="top" wrapText="1"/>
      <protection/>
    </xf>
    <xf numFmtId="0" fontId="74" fillId="0" borderId="0" xfId="130" applyNumberFormat="1" applyFont="1" applyFill="1" applyBorder="1" applyAlignment="1" applyProtection="1">
      <alignment vertical="top"/>
      <protection/>
    </xf>
    <xf numFmtId="186" fontId="74" fillId="0" borderId="0" xfId="130" applyNumberFormat="1" applyFont="1">
      <alignment/>
      <protection/>
    </xf>
    <xf numFmtId="0" fontId="75" fillId="0" borderId="0" xfId="0" applyFont="1" applyFill="1" applyAlignment="1">
      <alignment/>
    </xf>
    <xf numFmtId="0" fontId="76" fillId="0" borderId="0" xfId="0" applyFont="1" applyFill="1" applyAlignment="1">
      <alignment/>
    </xf>
    <xf numFmtId="0" fontId="50" fillId="0" borderId="0" xfId="0" applyNumberFormat="1" applyFont="1" applyFill="1" applyAlignment="1" applyProtection="1">
      <alignment horizontal="left" vertical="top"/>
      <protection/>
    </xf>
    <xf numFmtId="2" fontId="82" fillId="0" borderId="17" xfId="0" applyNumberFormat="1" applyFont="1" applyBorder="1" applyAlignment="1" quotePrefix="1">
      <alignment vertical="center" wrapText="1"/>
    </xf>
    <xf numFmtId="0" fontId="5" fillId="0" borderId="0" xfId="130" applyNumberFormat="1" applyFont="1" applyFill="1" applyBorder="1" applyAlignment="1" applyProtection="1">
      <alignment vertical="top"/>
      <protection/>
    </xf>
    <xf numFmtId="49" fontId="21" fillId="0" borderId="17" xfId="130" applyNumberFormat="1" applyFont="1" applyFill="1" applyBorder="1" applyAlignment="1" applyProtection="1">
      <alignment horizontal="center" vertical="center" wrapText="1"/>
      <protection/>
    </xf>
    <xf numFmtId="0" fontId="83" fillId="0" borderId="17" xfId="130" applyNumberFormat="1" applyFont="1" applyFill="1" applyBorder="1" applyAlignment="1" applyProtection="1">
      <alignment horizontal="center" vertical="center" wrapText="1"/>
      <protection/>
    </xf>
    <xf numFmtId="0" fontId="83" fillId="0" borderId="17" xfId="130" applyNumberFormat="1" applyFont="1" applyFill="1" applyBorder="1" applyAlignment="1" applyProtection="1">
      <alignment horizontal="center" wrapText="1"/>
      <protection/>
    </xf>
    <xf numFmtId="0" fontId="83" fillId="0" borderId="17" xfId="130" applyNumberFormat="1" applyFont="1" applyFill="1" applyBorder="1" applyAlignment="1" applyProtection="1">
      <alignment horizontal="center" vertical="top"/>
      <protection/>
    </xf>
    <xf numFmtId="0" fontId="83" fillId="0" borderId="17" xfId="130" applyNumberFormat="1" applyFont="1" applyFill="1" applyBorder="1" applyAlignment="1" applyProtection="1">
      <alignment horizontal="center"/>
      <protection/>
    </xf>
    <xf numFmtId="49" fontId="48" fillId="56" borderId="18" xfId="130" applyNumberFormat="1" applyFont="1" applyFill="1" applyBorder="1" applyAlignment="1" applyProtection="1">
      <alignment horizontal="center" vertical="center"/>
      <protection/>
    </xf>
    <xf numFmtId="0" fontId="48" fillId="56" borderId="18" xfId="130" applyNumberFormat="1" applyFont="1" applyFill="1" applyBorder="1" applyAlignment="1" applyProtection="1">
      <alignment horizontal="center" vertical="center" wrapText="1"/>
      <protection/>
    </xf>
    <xf numFmtId="0" fontId="48" fillId="56" borderId="17" xfId="130" applyFont="1" applyFill="1" applyBorder="1" applyAlignment="1">
      <alignment horizontal="left" vertical="center" wrapText="1"/>
      <protection/>
    </xf>
    <xf numFmtId="0" fontId="48" fillId="56" borderId="17" xfId="130" applyNumberFormat="1" applyFont="1" applyFill="1" applyBorder="1" applyAlignment="1" applyProtection="1">
      <alignment vertical="top"/>
      <protection/>
    </xf>
    <xf numFmtId="0" fontId="48" fillId="56" borderId="17" xfId="130" applyNumberFormat="1" applyFont="1" applyFill="1" applyBorder="1" applyAlignment="1" applyProtection="1">
      <alignment horizontal="center" vertical="center"/>
      <protection/>
    </xf>
    <xf numFmtId="0" fontId="36" fillId="0" borderId="17" xfId="0" applyFont="1" applyBorder="1" applyAlignment="1">
      <alignment wrapText="1"/>
    </xf>
    <xf numFmtId="0" fontId="36" fillId="0" borderId="17" xfId="130" applyNumberFormat="1" applyFont="1" applyFill="1" applyBorder="1" applyAlignment="1" applyProtection="1">
      <alignment horizontal="center" vertical="center"/>
      <protection/>
    </xf>
    <xf numFmtId="0" fontId="36" fillId="0" borderId="17" xfId="130" applyNumberFormat="1" applyFont="1" applyFill="1" applyBorder="1" applyAlignment="1" applyProtection="1">
      <alignment vertical="top" wrapText="1"/>
      <protection/>
    </xf>
    <xf numFmtId="0" fontId="36" fillId="0" borderId="17" xfId="130" applyNumberFormat="1" applyFont="1" applyFill="1" applyBorder="1" applyAlignment="1" applyProtection="1">
      <alignment horizontal="center" vertical="center" wrapText="1"/>
      <protection/>
    </xf>
    <xf numFmtId="0" fontId="0" fillId="0" borderId="18" xfId="130" applyNumberFormat="1" applyFont="1" applyFill="1" applyBorder="1" applyAlignment="1" applyProtection="1">
      <alignment horizontal="center" vertical="top"/>
      <protection/>
    </xf>
    <xf numFmtId="49" fontId="0" fillId="0" borderId="18" xfId="130" applyNumberFormat="1" applyFont="1" applyFill="1" applyBorder="1" applyAlignment="1" applyProtection="1">
      <alignment horizontal="center" vertical="justify"/>
      <protection/>
    </xf>
    <xf numFmtId="0" fontId="0" fillId="0" borderId="18" xfId="130" applyNumberFormat="1" applyFont="1" applyFill="1" applyBorder="1" applyAlignment="1" applyProtection="1">
      <alignment horizontal="justify" vertical="top" wrapText="1"/>
      <protection/>
    </xf>
    <xf numFmtId="0" fontId="0" fillId="0" borderId="17" xfId="130" applyNumberFormat="1" applyFont="1" applyFill="1" applyBorder="1" applyAlignment="1" applyProtection="1">
      <alignment vertical="top" wrapText="1"/>
      <protection/>
    </xf>
    <xf numFmtId="0" fontId="0" fillId="0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NumberFormat="1" applyFont="1" applyFill="1" applyBorder="1" applyAlignment="1" applyProtection="1">
      <alignment horizontal="center" vertical="center" wrapText="1"/>
      <protection/>
    </xf>
    <xf numFmtId="0" fontId="22" fillId="56" borderId="18" xfId="130" applyNumberFormat="1" applyFont="1" applyFill="1" applyBorder="1" applyAlignment="1" applyProtection="1">
      <alignment horizontal="center" vertical="center"/>
      <protection/>
    </xf>
    <xf numFmtId="0" fontId="31" fillId="56" borderId="17" xfId="130" applyFont="1" applyFill="1" applyBorder="1" applyAlignment="1">
      <alignment vertical="center" wrapText="1"/>
      <protection/>
    </xf>
    <xf numFmtId="0" fontId="0" fillId="56" borderId="17" xfId="130" applyNumberFormat="1" applyFont="1" applyFill="1" applyBorder="1" applyAlignment="1" applyProtection="1">
      <alignment vertical="top" wrapText="1"/>
      <protection/>
    </xf>
    <xf numFmtId="0" fontId="21" fillId="56" borderId="17" xfId="130" applyNumberFormat="1" applyFont="1" applyFill="1" applyBorder="1" applyAlignment="1" applyProtection="1">
      <alignment horizontal="center" vertical="center"/>
      <protection/>
    </xf>
    <xf numFmtId="0" fontId="21" fillId="56" borderId="17" xfId="130" applyNumberFormat="1" applyFont="1" applyFill="1" applyBorder="1" applyAlignment="1" applyProtection="1">
      <alignment horizontal="center" vertical="center" wrapText="1"/>
      <protection/>
    </xf>
    <xf numFmtId="0" fontId="0" fillId="56" borderId="17" xfId="130" applyNumberFormat="1" applyFont="1" applyFill="1" applyBorder="1" applyAlignment="1" applyProtection="1">
      <alignment horizontal="center" vertical="center"/>
      <protection/>
    </xf>
    <xf numFmtId="0" fontId="0" fillId="0" borderId="17" xfId="130" applyFont="1" applyBorder="1" applyAlignment="1" quotePrefix="1">
      <alignment horizontal="center" vertical="justify"/>
      <protection/>
    </xf>
    <xf numFmtId="49" fontId="0" fillId="0" borderId="17" xfId="130" applyNumberFormat="1" applyFont="1" applyBorder="1" applyAlignment="1">
      <alignment horizontal="center" vertical="justify"/>
      <protection/>
    </xf>
    <xf numFmtId="0" fontId="0" fillId="0" borderId="17" xfId="130" applyFont="1" applyBorder="1" applyAlignment="1">
      <alignment vertical="center" wrapText="1"/>
      <protection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vertical="top" wrapText="1"/>
    </xf>
    <xf numFmtId="49" fontId="84" fillId="0" borderId="17" xfId="129" applyNumberFormat="1" applyFont="1" applyFill="1" applyBorder="1" applyAlignment="1" quotePrefix="1">
      <alignment horizontal="center" vertical="center" wrapText="1"/>
      <protection/>
    </xf>
    <xf numFmtId="49" fontId="84" fillId="0" borderId="17" xfId="129" applyNumberFormat="1" applyFont="1" applyFill="1" applyBorder="1" applyAlignment="1">
      <alignment horizontal="center" vertical="center" wrapText="1"/>
      <protection/>
    </xf>
    <xf numFmtId="2" fontId="85" fillId="0" borderId="17" xfId="129" applyNumberFormat="1" applyFont="1" applyFill="1" applyBorder="1" applyAlignment="1" quotePrefix="1">
      <alignment vertical="center" wrapText="1"/>
      <protection/>
    </xf>
    <xf numFmtId="49" fontId="29" fillId="0" borderId="17" xfId="130" applyNumberFormat="1" applyFont="1" applyFill="1" applyBorder="1" applyAlignment="1" applyProtection="1">
      <alignment horizontal="center" vertical="center" wrapText="1"/>
      <protection/>
    </xf>
    <xf numFmtId="1" fontId="29" fillId="0" borderId="18" xfId="130" applyNumberFormat="1" applyFont="1" applyFill="1" applyBorder="1" applyAlignment="1" applyProtection="1">
      <alignment horizontal="center" vertical="center" wrapText="1"/>
      <protection/>
    </xf>
    <xf numFmtId="1" fontId="29" fillId="0" borderId="18" xfId="130" applyNumberFormat="1" applyFont="1" applyFill="1" applyBorder="1" applyAlignment="1" applyProtection="1">
      <alignment horizontal="center" vertical="center"/>
      <protection/>
    </xf>
    <xf numFmtId="2" fontId="85" fillId="0" borderId="17" xfId="129" applyNumberFormat="1" applyFont="1" applyFill="1" applyBorder="1" applyAlignment="1">
      <alignment vertical="center" wrapText="1"/>
      <protection/>
    </xf>
    <xf numFmtId="0" fontId="32" fillId="0" borderId="17" xfId="130" applyFont="1" applyBorder="1" applyAlignment="1" quotePrefix="1">
      <alignment horizontal="center" vertical="justify"/>
      <protection/>
    </xf>
    <xf numFmtId="49" fontId="32" fillId="0" borderId="17" xfId="130" applyNumberFormat="1" applyFont="1" applyBorder="1" applyAlignment="1">
      <alignment horizontal="center" vertical="justify"/>
      <protection/>
    </xf>
    <xf numFmtId="0" fontId="32" fillId="0" borderId="17" xfId="130" applyFont="1" applyBorder="1" applyAlignment="1">
      <alignment vertical="center" wrapText="1"/>
      <protection/>
    </xf>
    <xf numFmtId="0" fontId="32" fillId="0" borderId="17" xfId="130" applyNumberFormat="1" applyFont="1" applyFill="1" applyBorder="1" applyAlignment="1" applyProtection="1">
      <alignment horizontal="center" vertical="center"/>
      <protection/>
    </xf>
    <xf numFmtId="0" fontId="32" fillId="0" borderId="17" xfId="130" applyNumberFormat="1" applyFont="1" applyFill="1" applyBorder="1" applyAlignment="1" applyProtection="1">
      <alignment vertical="top" wrapText="1"/>
      <protection/>
    </xf>
    <xf numFmtId="0" fontId="6" fillId="56" borderId="17" xfId="130" applyNumberFormat="1" applyFont="1" applyFill="1" applyBorder="1" applyAlignment="1" applyProtection="1">
      <alignment horizontal="center" vertical="top"/>
      <protection/>
    </xf>
    <xf numFmtId="0" fontId="6" fillId="56" borderId="17" xfId="130" applyNumberFormat="1" applyFont="1" applyFill="1" applyBorder="1" applyAlignment="1" applyProtection="1">
      <alignment horizontal="center" vertical="center"/>
      <protection/>
    </xf>
    <xf numFmtId="0" fontId="6" fillId="56" borderId="17" xfId="130" applyNumberFormat="1" applyFont="1" applyFill="1" applyBorder="1" applyAlignment="1" applyProtection="1">
      <alignment vertical="top"/>
      <protection/>
    </xf>
    <xf numFmtId="0" fontId="6" fillId="0" borderId="0" xfId="130" applyNumberFormat="1" applyFont="1" applyFill="1" applyBorder="1" applyAlignment="1" applyProtection="1">
      <alignment vertical="top"/>
      <protection/>
    </xf>
    <xf numFmtId="0" fontId="74" fillId="0" borderId="0" xfId="130" applyFont="1" applyAlignment="1">
      <alignment horizontal="left" vertical="center"/>
      <protection/>
    </xf>
    <xf numFmtId="0" fontId="74" fillId="0" borderId="0" xfId="130" applyFont="1" applyAlignment="1">
      <alignment horizontal="center" vertical="center"/>
      <protection/>
    </xf>
    <xf numFmtId="0" fontId="74" fillId="0" borderId="0" xfId="130" applyNumberFormat="1" applyFont="1" applyFill="1" applyBorder="1" applyAlignment="1" applyProtection="1">
      <alignment vertical="center"/>
      <protection/>
    </xf>
    <xf numFmtId="0" fontId="3" fillId="0" borderId="0" xfId="128" applyNumberFormat="1" applyFont="1" applyFill="1" applyBorder="1" applyAlignment="1" applyProtection="1">
      <alignment vertical="top"/>
      <protection/>
    </xf>
    <xf numFmtId="0" fontId="65" fillId="0" borderId="0" xfId="123" applyFont="1">
      <alignment/>
      <protection/>
    </xf>
    <xf numFmtId="49" fontId="54" fillId="0" borderId="0" xfId="129" applyNumberFormat="1" applyFont="1">
      <alignment/>
      <protection/>
    </xf>
    <xf numFmtId="49" fontId="54" fillId="0" borderId="0" xfId="129" applyNumberFormat="1" applyFont="1" applyAlignment="1">
      <alignment horizontal="left"/>
      <protection/>
    </xf>
    <xf numFmtId="49" fontId="86" fillId="0" borderId="0" xfId="129" applyNumberFormat="1" applyFont="1">
      <alignment/>
      <protection/>
    </xf>
    <xf numFmtId="0" fontId="86" fillId="0" borderId="0" xfId="129" applyFont="1">
      <alignment/>
      <protection/>
    </xf>
    <xf numFmtId="0" fontId="54" fillId="0" borderId="0" xfId="129" applyFont="1">
      <alignment/>
      <protection/>
    </xf>
    <xf numFmtId="0" fontId="54" fillId="0" borderId="0" xfId="129" applyFont="1" applyAlignment="1">
      <alignment horizontal="left"/>
      <protection/>
    </xf>
    <xf numFmtId="0" fontId="86" fillId="0" borderId="0" xfId="129" applyFont="1" applyFill="1">
      <alignment/>
      <protection/>
    </xf>
    <xf numFmtId="4" fontId="32" fillId="0" borderId="0" xfId="126" applyNumberFormat="1" applyFont="1" applyFill="1" applyBorder="1" applyAlignment="1">
      <alignment horizontal="right" vertical="center" shrinkToFit="1"/>
      <protection/>
    </xf>
    <xf numFmtId="186" fontId="32" fillId="0" borderId="0" xfId="126" applyNumberFormat="1" applyFont="1" applyAlignment="1">
      <alignment vertical="center"/>
      <protection/>
    </xf>
    <xf numFmtId="0" fontId="32" fillId="0" borderId="0" xfId="126" applyFont="1" applyAlignment="1">
      <alignment vertical="center"/>
      <protection/>
    </xf>
    <xf numFmtId="0" fontId="68" fillId="0" borderId="0" xfId="123" applyFont="1" applyAlignment="1">
      <alignment wrapText="1"/>
      <protection/>
    </xf>
    <xf numFmtId="0" fontId="65" fillId="0" borderId="0" xfId="123" applyFont="1" applyAlignment="1">
      <alignment horizontal="center"/>
      <protection/>
    </xf>
    <xf numFmtId="0" fontId="68" fillId="0" borderId="0" xfId="123" applyFont="1" applyAlignment="1">
      <alignment horizontal="center"/>
      <protection/>
    </xf>
    <xf numFmtId="0" fontId="24" fillId="0" borderId="17" xfId="123" applyBorder="1" applyAlignment="1">
      <alignment horizontal="center" vertical="center" wrapText="1"/>
      <protection/>
    </xf>
    <xf numFmtId="0" fontId="24" fillId="56" borderId="17" xfId="123" applyFill="1" applyBorder="1" applyAlignment="1">
      <alignment horizontal="center" vertical="center" wrapText="1"/>
      <protection/>
    </xf>
    <xf numFmtId="0" fontId="24" fillId="0" borderId="17" xfId="129" applyBorder="1" applyAlignment="1">
      <alignment horizontal="center" vertical="center" wrapText="1"/>
      <protection/>
    </xf>
    <xf numFmtId="0" fontId="24" fillId="37" borderId="17" xfId="129" applyFont="1" applyFill="1" applyBorder="1" applyAlignment="1">
      <alignment horizontal="center" vertical="center" wrapText="1"/>
      <protection/>
    </xf>
    <xf numFmtId="0" fontId="61" fillId="0" borderId="0" xfId="129" applyFont="1" applyAlignment="1">
      <alignment horizontal="center"/>
      <protection/>
    </xf>
    <xf numFmtId="0" fontId="62" fillId="0" borderId="0" xfId="129" applyFont="1" applyAlignment="1">
      <alignment horizontal="center"/>
      <protection/>
    </xf>
    <xf numFmtId="0" fontId="70" fillId="0" borderId="0" xfId="129" applyFont="1" applyAlignment="1">
      <alignment horizontal="center"/>
      <protection/>
    </xf>
    <xf numFmtId="0" fontId="71" fillId="0" borderId="0" xfId="129" applyFont="1" applyAlignment="1">
      <alignment horizontal="center"/>
      <protection/>
    </xf>
    <xf numFmtId="49" fontId="63" fillId="0" borderId="17" xfId="129" applyNumberFormat="1" applyFont="1" applyBorder="1" applyAlignment="1">
      <alignment horizontal="center" vertical="center" wrapText="1"/>
      <protection/>
    </xf>
    <xf numFmtId="49" fontId="64" fillId="0" borderId="17" xfId="129" applyNumberFormat="1" applyFont="1" applyBorder="1" applyAlignment="1">
      <alignment horizontal="center" vertical="center" wrapText="1"/>
      <protection/>
    </xf>
    <xf numFmtId="0" fontId="60" fillId="0" borderId="17" xfId="129" applyFont="1" applyBorder="1" applyAlignment="1">
      <alignment horizontal="center" vertical="center" wrapText="1"/>
      <protection/>
    </xf>
    <xf numFmtId="0" fontId="46" fillId="0" borderId="0" xfId="0" applyNumberFormat="1" applyFont="1" applyFill="1" applyBorder="1" applyAlignment="1" applyProtection="1">
      <alignment vertical="center" wrapText="1"/>
      <protection/>
    </xf>
    <xf numFmtId="0" fontId="72" fillId="0" borderId="0" xfId="126" applyFont="1" applyFill="1" applyAlignment="1" applyProtection="1">
      <alignment horizontal="right" vertical="top" wrapText="1"/>
      <protection locked="0"/>
    </xf>
    <xf numFmtId="0" fontId="40" fillId="0" borderId="0" xfId="132" applyFont="1" applyAlignment="1">
      <alignment horizontal="center" vertical="top" wrapText="1"/>
      <protection/>
    </xf>
    <xf numFmtId="0" fontId="73" fillId="0" borderId="0" xfId="128" applyNumberFormat="1" applyFont="1" applyFill="1" applyBorder="1" applyAlignment="1" applyProtection="1">
      <alignment horizontal="center" vertical="top" wrapText="1"/>
      <protection/>
    </xf>
    <xf numFmtId="0" fontId="22" fillId="0" borderId="17" xfId="128" applyNumberFormat="1" applyFont="1" applyFill="1" applyBorder="1" applyAlignment="1" applyProtection="1">
      <alignment horizontal="center" vertical="center" wrapText="1"/>
      <protection/>
    </xf>
    <xf numFmtId="0" fontId="6" fillId="0" borderId="19" xfId="128" applyNumberFormat="1" applyFont="1" applyFill="1" applyBorder="1" applyAlignment="1" applyProtection="1">
      <alignment horizontal="center" vertical="center" wrapText="1"/>
      <protection/>
    </xf>
    <xf numFmtId="0" fontId="6" fillId="0" borderId="18" xfId="128" applyNumberFormat="1" applyFont="1" applyFill="1" applyBorder="1" applyAlignment="1" applyProtection="1">
      <alignment horizontal="center" vertical="center" wrapText="1"/>
      <protection/>
    </xf>
    <xf numFmtId="0" fontId="22" fillId="0" borderId="22" xfId="128" applyNumberFormat="1" applyFont="1" applyFill="1" applyBorder="1" applyAlignment="1" applyProtection="1">
      <alignment horizontal="center" vertical="center"/>
      <protection/>
    </xf>
    <xf numFmtId="0" fontId="22" fillId="0" borderId="23" xfId="128" applyNumberFormat="1" applyFont="1" applyFill="1" applyBorder="1" applyAlignment="1" applyProtection="1">
      <alignment horizontal="center" vertical="center"/>
      <protection/>
    </xf>
    <xf numFmtId="0" fontId="6" fillId="0" borderId="19" xfId="128" applyNumberFormat="1" applyFont="1" applyFill="1" applyBorder="1" applyAlignment="1" applyProtection="1">
      <alignment horizontal="center" vertical="center"/>
      <protection/>
    </xf>
    <xf numFmtId="0" fontId="6" fillId="0" borderId="18" xfId="128" applyNumberFormat="1" applyFont="1" applyFill="1" applyBorder="1" applyAlignment="1" applyProtection="1">
      <alignment horizontal="center" vertical="center"/>
      <protection/>
    </xf>
    <xf numFmtId="0" fontId="50" fillId="0" borderId="19" xfId="130" applyNumberFormat="1" applyFont="1" applyFill="1" applyBorder="1" applyAlignment="1" applyProtection="1">
      <alignment horizontal="center" vertical="center" wrapText="1"/>
      <protection/>
    </xf>
    <xf numFmtId="0" fontId="50" fillId="0" borderId="18" xfId="130" applyNumberFormat="1" applyFont="1" applyFill="1" applyBorder="1" applyAlignment="1" applyProtection="1">
      <alignment horizontal="center" vertical="center" wrapText="1"/>
      <protection/>
    </xf>
    <xf numFmtId="0" fontId="29" fillId="0" borderId="24" xfId="130" applyNumberFormat="1" applyFont="1" applyFill="1" applyBorder="1" applyAlignment="1" applyProtection="1">
      <alignment horizontal="center" vertical="center" wrapText="1"/>
      <protection/>
    </xf>
    <xf numFmtId="0" fontId="29" fillId="0" borderId="25" xfId="130" applyNumberFormat="1" applyFont="1" applyFill="1" applyBorder="1" applyAlignment="1" applyProtection="1">
      <alignment horizontal="center" vertical="center" wrapText="1"/>
      <protection/>
    </xf>
    <xf numFmtId="0" fontId="29" fillId="0" borderId="20" xfId="130" applyNumberFormat="1" applyFont="1" applyFill="1" applyBorder="1" applyAlignment="1" applyProtection="1">
      <alignment horizontal="center" vertical="center" wrapText="1"/>
      <protection/>
    </xf>
    <xf numFmtId="0" fontId="29" fillId="0" borderId="22" xfId="130" applyNumberFormat="1" applyFont="1" applyFill="1" applyBorder="1" applyAlignment="1" applyProtection="1">
      <alignment horizontal="center" vertical="center"/>
      <protection/>
    </xf>
    <xf numFmtId="0" fontId="29" fillId="0" borderId="26" xfId="130" applyNumberFormat="1" applyFont="1" applyFill="1" applyBorder="1" applyAlignment="1" applyProtection="1">
      <alignment horizontal="center" vertical="center"/>
      <protection/>
    </xf>
    <xf numFmtId="0" fontId="29" fillId="0" borderId="23" xfId="130" applyNumberFormat="1" applyFont="1" applyFill="1" applyBorder="1" applyAlignment="1" applyProtection="1">
      <alignment horizontal="center" vertical="center"/>
      <protection/>
    </xf>
    <xf numFmtId="49" fontId="29" fillId="0" borderId="19" xfId="130" applyNumberFormat="1" applyFont="1" applyFill="1" applyBorder="1" applyAlignment="1" applyProtection="1">
      <alignment horizontal="center" vertical="center" wrapText="1"/>
      <protection/>
    </xf>
    <xf numFmtId="49" fontId="29" fillId="0" borderId="27" xfId="130" applyNumberFormat="1" applyFont="1" applyFill="1" applyBorder="1" applyAlignment="1" applyProtection="1">
      <alignment horizontal="center" vertical="center" wrapText="1"/>
      <protection/>
    </xf>
    <xf numFmtId="49" fontId="29" fillId="0" borderId="18" xfId="130" applyNumberFormat="1" applyFont="1" applyFill="1" applyBorder="1" applyAlignment="1" applyProtection="1">
      <alignment horizontal="center" vertical="center" wrapText="1"/>
      <protection/>
    </xf>
    <xf numFmtId="0" fontId="29" fillId="0" borderId="19" xfId="130" applyNumberFormat="1" applyFont="1" applyFill="1" applyBorder="1" applyAlignment="1" applyProtection="1">
      <alignment horizontal="center" vertical="center" wrapText="1"/>
      <protection/>
    </xf>
    <xf numFmtId="0" fontId="29" fillId="0" borderId="27" xfId="130" applyNumberFormat="1" applyFont="1" applyFill="1" applyBorder="1" applyAlignment="1" applyProtection="1">
      <alignment horizontal="center" vertical="center" wrapText="1"/>
      <protection/>
    </xf>
    <xf numFmtId="0" fontId="29" fillId="0" borderId="18" xfId="130" applyNumberFormat="1" applyFont="1" applyFill="1" applyBorder="1" applyAlignment="1" applyProtection="1">
      <alignment horizontal="center" vertical="center" wrapText="1"/>
      <protection/>
    </xf>
    <xf numFmtId="0" fontId="29" fillId="0" borderId="17" xfId="130" applyNumberFormat="1" applyFont="1" applyFill="1" applyBorder="1" applyAlignment="1" applyProtection="1">
      <alignment horizontal="center" vertical="center"/>
      <protection/>
    </xf>
    <xf numFmtId="0" fontId="29" fillId="0" borderId="19" xfId="130" applyNumberFormat="1" applyFont="1" applyFill="1" applyBorder="1" applyAlignment="1" applyProtection="1">
      <alignment horizontal="center" vertical="center"/>
      <protection/>
    </xf>
    <xf numFmtId="0" fontId="29" fillId="0" borderId="27" xfId="130" applyNumberFormat="1" applyFont="1" applyFill="1" applyBorder="1" applyAlignment="1" applyProtection="1">
      <alignment horizontal="center" vertical="center"/>
      <protection/>
    </xf>
    <xf numFmtId="0" fontId="29" fillId="0" borderId="18" xfId="130" applyNumberFormat="1" applyFont="1" applyFill="1" applyBorder="1" applyAlignment="1" applyProtection="1">
      <alignment horizontal="center" vertical="center"/>
      <protection/>
    </xf>
    <xf numFmtId="0" fontId="50" fillId="0" borderId="0" xfId="0" applyNumberFormat="1" applyFont="1" applyFill="1" applyAlignment="1" applyProtection="1">
      <alignment horizontal="right" vertical="center" wrapText="1"/>
      <protection/>
    </xf>
    <xf numFmtId="0" fontId="58" fillId="0" borderId="0" xfId="130" applyNumberFormat="1" applyFont="1" applyFill="1" applyBorder="1" applyAlignment="1" applyProtection="1">
      <alignment horizontal="center" vertical="top"/>
      <protection/>
    </xf>
    <xf numFmtId="0" fontId="6" fillId="0" borderId="19" xfId="126" applyFont="1" applyFill="1" applyBorder="1" applyAlignment="1">
      <alignment horizontal="center" vertical="center" wrapText="1"/>
      <protection/>
    </xf>
    <xf numFmtId="0" fontId="6" fillId="0" borderId="27" xfId="126" applyFont="1" applyFill="1" applyBorder="1" applyAlignment="1">
      <alignment horizontal="center" vertical="center" wrapText="1"/>
      <protection/>
    </xf>
    <xf numFmtId="0" fontId="6" fillId="0" borderId="18" xfId="126" applyFont="1" applyFill="1" applyBorder="1" applyAlignment="1">
      <alignment horizontal="center" vertical="center" wrapText="1"/>
      <protection/>
    </xf>
    <xf numFmtId="0" fontId="49" fillId="0" borderId="17" xfId="70" applyFont="1" applyBorder="1" applyAlignment="1">
      <alignment horizontal="center" vertical="center"/>
      <protection/>
    </xf>
    <xf numFmtId="1" fontId="36" fillId="0" borderId="17" xfId="126" applyNumberFormat="1" applyFont="1" applyBorder="1" applyAlignment="1">
      <alignment horizontal="center" vertical="center"/>
      <protection/>
    </xf>
    <xf numFmtId="0" fontId="21" fillId="0" borderId="22" xfId="126" applyFont="1" applyBorder="1" applyAlignment="1">
      <alignment horizontal="center" vertical="center" wrapText="1"/>
      <protection/>
    </xf>
    <xf numFmtId="0" fontId="21" fillId="0" borderId="26" xfId="126" applyFont="1" applyBorder="1" applyAlignment="1">
      <alignment horizontal="center" vertical="center" wrapText="1"/>
      <protection/>
    </xf>
    <xf numFmtId="0" fontId="21" fillId="0" borderId="23" xfId="126" applyFont="1" applyBorder="1" applyAlignment="1">
      <alignment horizontal="center" vertical="center" wrapText="1"/>
      <protection/>
    </xf>
    <xf numFmtId="0" fontId="44" fillId="0" borderId="17" xfId="126" applyFont="1" applyFill="1" applyBorder="1" applyAlignment="1">
      <alignment horizontal="center" vertical="center" wrapText="1"/>
      <protection/>
    </xf>
    <xf numFmtId="0" fontId="6" fillId="0" borderId="24" xfId="126" applyFont="1" applyBorder="1" applyAlignment="1">
      <alignment horizontal="center" vertical="center" wrapText="1"/>
      <protection/>
    </xf>
    <xf numFmtId="0" fontId="6" fillId="0" borderId="28" xfId="126" applyFont="1" applyBorder="1" applyAlignment="1">
      <alignment horizontal="center" vertical="center" wrapText="1"/>
      <protection/>
    </xf>
    <xf numFmtId="0" fontId="6" fillId="0" borderId="29" xfId="126" applyFont="1" applyBorder="1" applyAlignment="1">
      <alignment horizontal="center" vertical="center" wrapText="1"/>
      <protection/>
    </xf>
    <xf numFmtId="0" fontId="6" fillId="0" borderId="25" xfId="126" applyFont="1" applyBorder="1" applyAlignment="1">
      <alignment horizontal="center" vertical="center" wrapText="1"/>
      <protection/>
    </xf>
    <xf numFmtId="0" fontId="6" fillId="0" borderId="0" xfId="126" applyFont="1" applyBorder="1" applyAlignment="1">
      <alignment horizontal="center" vertical="center" wrapText="1"/>
      <protection/>
    </xf>
    <xf numFmtId="0" fontId="6" fillId="0" borderId="30" xfId="126" applyFont="1" applyBorder="1" applyAlignment="1">
      <alignment horizontal="center" vertical="center" wrapText="1"/>
      <protection/>
    </xf>
    <xf numFmtId="0" fontId="6" fillId="0" borderId="20" xfId="126" applyFont="1" applyBorder="1" applyAlignment="1">
      <alignment horizontal="center" vertical="center" wrapText="1"/>
      <protection/>
    </xf>
    <xf numFmtId="0" fontId="6" fillId="0" borderId="16" xfId="126" applyFont="1" applyBorder="1" applyAlignment="1">
      <alignment horizontal="center" vertical="center" wrapText="1"/>
      <protection/>
    </xf>
    <xf numFmtId="0" fontId="6" fillId="0" borderId="21" xfId="126" applyFont="1" applyBorder="1" applyAlignment="1">
      <alignment horizontal="center" vertical="center" wrapText="1"/>
      <protection/>
    </xf>
    <xf numFmtId="0" fontId="48" fillId="0" borderId="17" xfId="126" applyFont="1" applyFill="1" applyBorder="1" applyAlignment="1">
      <alignment horizontal="center" wrapText="1"/>
      <protection/>
    </xf>
    <xf numFmtId="0" fontId="47" fillId="0" borderId="0" xfId="0" applyNumberFormat="1" applyFont="1" applyFill="1" applyBorder="1" applyAlignment="1" applyProtection="1">
      <alignment vertical="center" wrapText="1"/>
      <protection/>
    </xf>
    <xf numFmtId="0" fontId="6" fillId="0" borderId="22" xfId="126" applyFont="1" applyFill="1" applyBorder="1" applyAlignment="1">
      <alignment horizontal="center" vertical="center"/>
      <protection/>
    </xf>
    <xf numFmtId="0" fontId="6" fillId="0" borderId="26" xfId="126" applyFont="1" applyFill="1" applyBorder="1" applyAlignment="1">
      <alignment horizontal="center" vertical="center"/>
      <protection/>
    </xf>
    <xf numFmtId="0" fontId="6" fillId="0" borderId="23" xfId="126" applyFont="1" applyFill="1" applyBorder="1" applyAlignment="1">
      <alignment horizontal="center" vertical="center"/>
      <protection/>
    </xf>
    <xf numFmtId="0" fontId="6" fillId="0" borderId="17" xfId="126" applyFont="1" applyFill="1" applyBorder="1" applyAlignment="1">
      <alignment horizontal="center" vertical="center" wrapText="1"/>
      <protection/>
    </xf>
    <xf numFmtId="0" fontId="77" fillId="0" borderId="0" xfId="0" applyFont="1" applyAlignment="1">
      <alignment horizontal="center" vertical="center" wrapText="1"/>
    </xf>
    <xf numFmtId="0" fontId="78" fillId="0" borderId="0" xfId="0" applyNumberFormat="1" applyFont="1" applyFill="1" applyAlignment="1" applyProtection="1">
      <alignment horizontal="right" vertical="center" wrapText="1"/>
      <protection/>
    </xf>
    <xf numFmtId="0" fontId="79" fillId="0" borderId="0" xfId="0" applyNumberFormat="1" applyFont="1" applyFill="1" applyAlignment="1" applyProtection="1">
      <alignment horizontal="right" vertical="center" wrapText="1"/>
      <protection/>
    </xf>
    <xf numFmtId="0" fontId="5" fillId="7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80" fillId="0" borderId="0" xfId="0" applyNumberFormat="1" applyFont="1" applyFill="1" applyBorder="1" applyAlignment="1" applyProtection="1">
      <alignment horizontal="center" vertical="top" wrapText="1"/>
      <protection/>
    </xf>
    <xf numFmtId="0" fontId="48" fillId="0" borderId="0" xfId="0" applyNumberFormat="1" applyFont="1" applyFill="1" applyBorder="1" applyAlignment="1" applyProtection="1">
      <alignment horizontal="center" vertical="top" wrapText="1"/>
      <protection/>
    </xf>
    <xf numFmtId="0" fontId="32" fillId="0" borderId="0" xfId="0" applyNumberFormat="1" applyFont="1" applyFill="1" applyBorder="1" applyAlignment="1" applyProtection="1">
      <alignment vertical="center" wrapText="1"/>
      <protection/>
    </xf>
    <xf numFmtId="0" fontId="48" fillId="0" borderId="0" xfId="0" applyFont="1" applyAlignment="1">
      <alignment horizontal="left" vertical="center" wrapText="1"/>
    </xf>
    <xf numFmtId="0" fontId="0" fillId="0" borderId="0" xfId="130" applyNumberFormat="1" applyFont="1" applyFill="1" applyBorder="1" applyAlignment="1" applyProtection="1">
      <alignment horizontal="left" vertical="top"/>
      <protection/>
    </xf>
    <xf numFmtId="0" fontId="44" fillId="0" borderId="0" xfId="130" applyFont="1" applyBorder="1" applyAlignment="1" applyProtection="1">
      <alignment horizontal="center" wrapText="1"/>
      <protection locked="0"/>
    </xf>
    <xf numFmtId="0" fontId="29" fillId="0" borderId="24" xfId="130" applyNumberFormat="1" applyFont="1" applyFill="1" applyBorder="1" applyAlignment="1" applyProtection="1">
      <alignment horizontal="center" vertical="center"/>
      <protection/>
    </xf>
    <xf numFmtId="0" fontId="29" fillId="0" borderId="20" xfId="130" applyNumberFormat="1" applyFont="1" applyFill="1" applyBorder="1" applyAlignment="1" applyProtection="1">
      <alignment horizontal="center" vertical="center"/>
      <protection/>
    </xf>
    <xf numFmtId="0" fontId="0" fillId="0" borderId="0" xfId="130" applyNumberFormat="1" applyFont="1" applyFill="1" applyBorder="1" applyAlignment="1" applyProtection="1">
      <alignment vertical="top" wrapText="1"/>
      <protection/>
    </xf>
    <xf numFmtId="0" fontId="0" fillId="0" borderId="0" xfId="0" applyFont="1" applyAlignment="1">
      <alignment vertical="top" wrapText="1"/>
    </xf>
    <xf numFmtId="0" fontId="29" fillId="0" borderId="29" xfId="130" applyNumberFormat="1" applyFont="1" applyFill="1" applyBorder="1" applyAlignment="1" applyProtection="1">
      <alignment horizontal="center" vertical="center"/>
      <protection/>
    </xf>
    <xf numFmtId="0" fontId="29" fillId="0" borderId="21" xfId="130" applyNumberFormat="1" applyFont="1" applyFill="1" applyBorder="1" applyAlignment="1" applyProtection="1">
      <alignment horizontal="center" vertical="center"/>
      <protection/>
    </xf>
    <xf numFmtId="0" fontId="0" fillId="0" borderId="19" xfId="130" applyNumberFormat="1" applyFont="1" applyFill="1" applyBorder="1" applyAlignment="1" applyProtection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130" applyNumberFormat="1" applyFont="1" applyFill="1" applyBorder="1" applyAlignment="1" applyProtection="1">
      <alignment vertical="top" wrapText="1"/>
      <protection/>
    </xf>
    <xf numFmtId="0" fontId="0" fillId="0" borderId="18" xfId="0" applyBorder="1" applyAlignment="1">
      <alignment vertical="top" wrapText="1"/>
    </xf>
    <xf numFmtId="0" fontId="74" fillId="0" borderId="0" xfId="70" applyFont="1" applyBorder="1" applyAlignment="1">
      <alignment horizontal="left" vertical="center"/>
      <protection/>
    </xf>
    <xf numFmtId="0" fontId="0" fillId="0" borderId="23" xfId="130" applyNumberFormat="1" applyFont="1" applyFill="1" applyBorder="1" applyAlignment="1" applyProtection="1">
      <alignment horizontal="center" vertical="center"/>
      <protection/>
    </xf>
    <xf numFmtId="0" fontId="36" fillId="0" borderId="18" xfId="130" applyNumberFormat="1" applyFont="1" applyFill="1" applyBorder="1" applyAlignment="1" applyProtection="1">
      <alignment vertical="top" wrapText="1"/>
      <protection/>
    </xf>
    <xf numFmtId="0" fontId="36" fillId="0" borderId="17" xfId="124" applyFont="1" applyBorder="1" applyAlignment="1">
      <alignment horizontal="justify" vertical="center"/>
      <protection/>
    </xf>
    <xf numFmtId="0" fontId="36" fillId="0" borderId="17" xfId="124" applyFont="1" applyBorder="1" applyAlignment="1">
      <alignment vertical="center" wrapText="1"/>
      <protection/>
    </xf>
    <xf numFmtId="0" fontId="36" fillId="0" borderId="17" xfId="130" applyNumberFormat="1" applyFont="1" applyFill="1" applyBorder="1" applyAlignment="1" applyProtection="1">
      <alignment horizontal="center" vertical="top" wrapText="1"/>
      <protection/>
    </xf>
    <xf numFmtId="0" fontId="0" fillId="0" borderId="17" xfId="0" applyBorder="1" applyAlignment="1">
      <alignment horizontal="center" vertical="top" wrapText="1"/>
    </xf>
    <xf numFmtId="0" fontId="36" fillId="0" borderId="17" xfId="0" applyFont="1" applyBorder="1" applyAlignment="1">
      <alignment horizontal="center" vertical="top" wrapText="1"/>
    </xf>
  </cellXfs>
  <cellStyles count="140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meresha_07" xfId="69"/>
    <cellStyle name="Normal_Доходи_02) Додатки 2017 Друк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Акцентування1" xfId="77"/>
    <cellStyle name="Акцентування2" xfId="78"/>
    <cellStyle name="Акцентування3" xfId="79"/>
    <cellStyle name="Акцентування4" xfId="80"/>
    <cellStyle name="Акцентування5" xfId="81"/>
    <cellStyle name="Акцентування6" xfId="82"/>
    <cellStyle name="Ввід" xfId="83"/>
    <cellStyle name="Ввод " xfId="84"/>
    <cellStyle name="Вывод" xfId="85"/>
    <cellStyle name="Вычисление" xfId="86"/>
    <cellStyle name="Hyperlink" xfId="87"/>
    <cellStyle name="Currency" xfId="88"/>
    <cellStyle name="Currency [0]" xfId="89"/>
    <cellStyle name="Добре" xfId="90"/>
    <cellStyle name="Заголовок 1" xfId="91"/>
    <cellStyle name="Заголовок 2" xfId="92"/>
    <cellStyle name="Заголовок 3" xfId="93"/>
    <cellStyle name="Заголовок 4" xfId="94"/>
    <cellStyle name="Звичайний 10" xfId="95"/>
    <cellStyle name="Звичайний 11" xfId="96"/>
    <cellStyle name="Звичайний 12" xfId="97"/>
    <cellStyle name="Звичайний 13" xfId="98"/>
    <cellStyle name="Звичайний 14" xfId="99"/>
    <cellStyle name="Звичайний 15" xfId="100"/>
    <cellStyle name="Звичайний 16" xfId="101"/>
    <cellStyle name="Звичайний 17" xfId="102"/>
    <cellStyle name="Звичайний 18" xfId="103"/>
    <cellStyle name="Звичайний 19" xfId="104"/>
    <cellStyle name="Звичайний 2" xfId="105"/>
    <cellStyle name="Звичайний 20" xfId="106"/>
    <cellStyle name="Звичайний 3" xfId="107"/>
    <cellStyle name="Звичайний 4" xfId="108"/>
    <cellStyle name="Звичайний 5" xfId="109"/>
    <cellStyle name="Звичайний 6" xfId="110"/>
    <cellStyle name="Звичайний 7" xfId="111"/>
    <cellStyle name="Звичайний 8" xfId="112"/>
    <cellStyle name="Звичайний 9" xfId="113"/>
    <cellStyle name="Звичайний_Додаток _ 3 зм_ни 4575" xfId="114"/>
    <cellStyle name="Зв'язана клітинка" xfId="115"/>
    <cellStyle name="Итог" xfId="116"/>
    <cellStyle name="Контрольна клітинка" xfId="117"/>
    <cellStyle name="Контрольная ячейка" xfId="118"/>
    <cellStyle name="Назва" xfId="119"/>
    <cellStyle name="Название" xfId="120"/>
    <cellStyle name="Нейтральный" xfId="121"/>
    <cellStyle name="Обчислення" xfId="122"/>
    <cellStyle name="Обычный 2" xfId="123"/>
    <cellStyle name="Обычный 3" xfId="124"/>
    <cellStyle name="Обычный 4" xfId="125"/>
    <cellStyle name="Обычный_02) Додатки 2017 Друк" xfId="126"/>
    <cellStyle name="Обычный_06042017" xfId="127"/>
    <cellStyle name="Обычный_dod6" xfId="128"/>
    <cellStyle name="Обычный_ДОД 3 рай.сес." xfId="129"/>
    <cellStyle name="Обычный_ДОД ПРОЕКТ 17" xfId="130"/>
    <cellStyle name="Обычный_Дод3" xfId="131"/>
    <cellStyle name="Обычный_Облбюджет2007_4" xfId="132"/>
    <cellStyle name="Followed Hyperlink" xfId="133"/>
    <cellStyle name="Підсумок" xfId="134"/>
    <cellStyle name="Плохой" xfId="135"/>
    <cellStyle name="Поганий" xfId="136"/>
    <cellStyle name="Пояснение" xfId="137"/>
    <cellStyle name="Примечание" xfId="138"/>
    <cellStyle name="Примечание 2" xfId="139"/>
    <cellStyle name="Примітка" xfId="140"/>
    <cellStyle name="Percent" xfId="141"/>
    <cellStyle name="Результат" xfId="142"/>
    <cellStyle name="Связанная ячейка" xfId="143"/>
    <cellStyle name="Середній" xfId="144"/>
    <cellStyle name="Стиль 1" xfId="145"/>
    <cellStyle name="Текст попередження" xfId="146"/>
    <cellStyle name="Текст пояснення" xfId="147"/>
    <cellStyle name="Текст предупреждения" xfId="148"/>
    <cellStyle name="Тысячи [0]_Розподіл (2)" xfId="149"/>
    <cellStyle name="Тысячи_Розподіл (2)" xfId="150"/>
    <cellStyle name="Comma" xfId="151"/>
    <cellStyle name="Comma [0]" xfId="152"/>
    <cellStyle name="Хороший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MUSORKA$\OBLBUDGET\2015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4rfu10\IN\Pub\2017\&#1057;&#1077;&#1089;&#1110;&#1103;%20&#1054;&#1044;&#1040;%2020_12\02.%20&#1041;&#1102;&#1076;&#1078;&#1077;&#1090;%20&#1085;&#1072;%202017%20&#1088;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PageLayoutView="0" workbookViewId="0" topLeftCell="A31">
      <selection activeCell="B13" sqref="B13"/>
    </sheetView>
  </sheetViews>
  <sheetFormatPr defaultColWidth="9.33203125" defaultRowHeight="12.75"/>
  <cols>
    <col min="1" max="1" width="13.16015625" style="222" customWidth="1"/>
    <col min="2" max="2" width="65.16015625" style="222" customWidth="1"/>
    <col min="3" max="3" width="16.5" style="222" customWidth="1"/>
    <col min="4" max="4" width="16.33203125" style="222" customWidth="1"/>
    <col min="5" max="5" width="16.5" style="222" customWidth="1"/>
    <col min="6" max="6" width="17.16015625" style="222" customWidth="1"/>
    <col min="7" max="16384" width="9.33203125" style="222" customWidth="1"/>
  </cols>
  <sheetData>
    <row r="1" spans="4:7" ht="12.75">
      <c r="D1" s="239" t="s">
        <v>496</v>
      </c>
      <c r="E1" s="239"/>
      <c r="F1" s="239"/>
      <c r="G1" s="239"/>
    </row>
    <row r="2" spans="4:7" ht="11.25" customHeight="1">
      <c r="D2" s="239" t="s">
        <v>497</v>
      </c>
      <c r="E2" s="239"/>
      <c r="F2" s="239"/>
      <c r="G2" s="239"/>
    </row>
    <row r="3" spans="4:7" ht="12.75" customHeight="1">
      <c r="D3" s="312" t="s">
        <v>498</v>
      </c>
      <c r="E3" s="312"/>
      <c r="F3" s="312"/>
      <c r="G3" s="312"/>
    </row>
    <row r="5" spans="1:6" ht="12.75">
      <c r="A5" s="313" t="s">
        <v>499</v>
      </c>
      <c r="B5" s="314"/>
      <c r="C5" s="314"/>
      <c r="D5" s="314"/>
      <c r="E5" s="314"/>
      <c r="F5" s="314"/>
    </row>
    <row r="6" ht="12.75">
      <c r="F6" s="223" t="s">
        <v>35</v>
      </c>
    </row>
    <row r="7" spans="1:6" ht="12.75" customHeight="1">
      <c r="A7" s="315" t="s">
        <v>500</v>
      </c>
      <c r="B7" s="315" t="s">
        <v>501</v>
      </c>
      <c r="C7" s="316" t="s">
        <v>5</v>
      </c>
      <c r="D7" s="315" t="s">
        <v>2</v>
      </c>
      <c r="E7" s="315" t="s">
        <v>3</v>
      </c>
      <c r="F7" s="315"/>
    </row>
    <row r="8" spans="1:6" ht="12.75" customHeight="1">
      <c r="A8" s="315"/>
      <c r="B8" s="315"/>
      <c r="C8" s="315"/>
      <c r="D8" s="315"/>
      <c r="E8" s="315" t="s">
        <v>5</v>
      </c>
      <c r="F8" s="315" t="s">
        <v>502</v>
      </c>
    </row>
    <row r="9" spans="1:6" ht="12.75">
      <c r="A9" s="315"/>
      <c r="B9" s="315"/>
      <c r="C9" s="315"/>
      <c r="D9" s="315"/>
      <c r="E9" s="315"/>
      <c r="F9" s="315"/>
    </row>
    <row r="10" spans="1:6" ht="12.75">
      <c r="A10" s="224">
        <v>1</v>
      </c>
      <c r="B10" s="224">
        <v>2</v>
      </c>
      <c r="C10" s="225">
        <v>3</v>
      </c>
      <c r="D10" s="224">
        <v>4</v>
      </c>
      <c r="E10" s="224">
        <v>5</v>
      </c>
      <c r="F10" s="224">
        <v>6</v>
      </c>
    </row>
    <row r="11" spans="1:6" ht="12.75">
      <c r="A11" s="226">
        <v>10000000</v>
      </c>
      <c r="B11" s="227" t="s">
        <v>503</v>
      </c>
      <c r="C11" s="228">
        <f aca="true" t="shared" si="0" ref="C11:C74">D11+E11</f>
        <v>57594260</v>
      </c>
      <c r="D11" s="229">
        <f>D12+D18+D21+D27+D41</f>
        <v>57545260</v>
      </c>
      <c r="E11" s="229">
        <f>E12+E18+E21+E27+E41</f>
        <v>49000</v>
      </c>
      <c r="F11" s="229">
        <v>0</v>
      </c>
    </row>
    <row r="12" spans="1:6" ht="30.75" customHeight="1">
      <c r="A12" s="226">
        <v>11000000</v>
      </c>
      <c r="B12" s="227" t="s">
        <v>504</v>
      </c>
      <c r="C12" s="228">
        <f t="shared" si="0"/>
        <v>30530000</v>
      </c>
      <c r="D12" s="229">
        <f>D13</f>
        <v>30530000</v>
      </c>
      <c r="E12" s="229">
        <f>E13</f>
        <v>0</v>
      </c>
      <c r="F12" s="229">
        <v>0</v>
      </c>
    </row>
    <row r="13" spans="1:6" ht="12.75">
      <c r="A13" s="226">
        <v>11010000</v>
      </c>
      <c r="B13" s="227" t="s">
        <v>505</v>
      </c>
      <c r="C13" s="228">
        <f t="shared" si="0"/>
        <v>30530000</v>
      </c>
      <c r="D13" s="229">
        <f>D14+D15+D16+D17</f>
        <v>30530000</v>
      </c>
      <c r="E13" s="229">
        <f>E14+E15+E16+E17</f>
        <v>0</v>
      </c>
      <c r="F13" s="229">
        <v>0</v>
      </c>
    </row>
    <row r="14" spans="1:6" ht="43.5" customHeight="1">
      <c r="A14" s="230">
        <v>11010100</v>
      </c>
      <c r="B14" s="231" t="s">
        <v>506</v>
      </c>
      <c r="C14" s="232">
        <f t="shared" si="0"/>
        <v>25155000</v>
      </c>
      <c r="D14" s="233">
        <v>25155000</v>
      </c>
      <c r="E14" s="233">
        <v>0</v>
      </c>
      <c r="F14" s="233">
        <v>0</v>
      </c>
    </row>
    <row r="15" spans="1:6" ht="52.5" customHeight="1">
      <c r="A15" s="230">
        <v>11010200</v>
      </c>
      <c r="B15" s="231" t="s">
        <v>507</v>
      </c>
      <c r="C15" s="232">
        <f t="shared" si="0"/>
        <v>575000</v>
      </c>
      <c r="D15" s="233">
        <v>575000</v>
      </c>
      <c r="E15" s="233">
        <v>0</v>
      </c>
      <c r="F15" s="233">
        <v>0</v>
      </c>
    </row>
    <row r="16" spans="1:6" ht="40.5" customHeight="1">
      <c r="A16" s="230">
        <v>11010400</v>
      </c>
      <c r="B16" s="231" t="s">
        <v>508</v>
      </c>
      <c r="C16" s="232">
        <f t="shared" si="0"/>
        <v>4500000</v>
      </c>
      <c r="D16" s="233">
        <v>4500000</v>
      </c>
      <c r="E16" s="233">
        <v>0</v>
      </c>
      <c r="F16" s="233">
        <v>0</v>
      </c>
    </row>
    <row r="17" spans="1:6" ht="30.75" customHeight="1">
      <c r="A17" s="230">
        <v>11010500</v>
      </c>
      <c r="B17" s="231" t="s">
        <v>509</v>
      </c>
      <c r="C17" s="232">
        <f t="shared" si="0"/>
        <v>300000</v>
      </c>
      <c r="D17" s="233">
        <v>300000</v>
      </c>
      <c r="E17" s="233">
        <v>0</v>
      </c>
      <c r="F17" s="233">
        <v>0</v>
      </c>
    </row>
    <row r="18" spans="1:6" ht="25.5">
      <c r="A18" s="226">
        <v>13000000</v>
      </c>
      <c r="B18" s="227" t="s">
        <v>510</v>
      </c>
      <c r="C18" s="228">
        <f t="shared" si="0"/>
        <v>65000</v>
      </c>
      <c r="D18" s="229">
        <v>65000</v>
      </c>
      <c r="E18" s="229">
        <v>0</v>
      </c>
      <c r="F18" s="229">
        <v>0</v>
      </c>
    </row>
    <row r="19" spans="1:6" ht="25.5">
      <c r="A19" s="226">
        <v>13010000</v>
      </c>
      <c r="B19" s="227" t="s">
        <v>511</v>
      </c>
      <c r="C19" s="228">
        <f t="shared" si="0"/>
        <v>65000</v>
      </c>
      <c r="D19" s="229">
        <v>65000</v>
      </c>
      <c r="E19" s="229">
        <v>0</v>
      </c>
      <c r="F19" s="229">
        <v>0</v>
      </c>
    </row>
    <row r="20" spans="1:6" ht="55.5" customHeight="1">
      <c r="A20" s="230">
        <v>13010200</v>
      </c>
      <c r="B20" s="231" t="s">
        <v>512</v>
      </c>
      <c r="C20" s="232">
        <f t="shared" si="0"/>
        <v>65000</v>
      </c>
      <c r="D20" s="233">
        <v>65000</v>
      </c>
      <c r="E20" s="233">
        <v>0</v>
      </c>
      <c r="F20" s="233">
        <v>0</v>
      </c>
    </row>
    <row r="21" spans="1:6" ht="12.75">
      <c r="A21" s="226">
        <v>14000000</v>
      </c>
      <c r="B21" s="227" t="s">
        <v>513</v>
      </c>
      <c r="C21" s="228">
        <f t="shared" si="0"/>
        <v>3416300</v>
      </c>
      <c r="D21" s="229">
        <f>D22+D24+D26</f>
        <v>3416300</v>
      </c>
      <c r="E21" s="229">
        <v>0</v>
      </c>
      <c r="F21" s="229">
        <v>0</v>
      </c>
    </row>
    <row r="22" spans="1:6" ht="25.5">
      <c r="A22" s="226">
        <v>14020000</v>
      </c>
      <c r="B22" s="227" t="s">
        <v>514</v>
      </c>
      <c r="C22" s="228">
        <f t="shared" si="0"/>
        <v>467300</v>
      </c>
      <c r="D22" s="229">
        <f>D23</f>
        <v>467300</v>
      </c>
      <c r="E22" s="229">
        <v>0</v>
      </c>
      <c r="F22" s="229">
        <v>0</v>
      </c>
    </row>
    <row r="23" spans="1:6" ht="12.75">
      <c r="A23" s="230">
        <v>14021900</v>
      </c>
      <c r="B23" s="231" t="s">
        <v>515</v>
      </c>
      <c r="C23" s="232">
        <f t="shared" si="0"/>
        <v>467300</v>
      </c>
      <c r="D23" s="233">
        <v>467300</v>
      </c>
      <c r="E23" s="233">
        <v>0</v>
      </c>
      <c r="F23" s="233">
        <v>0</v>
      </c>
    </row>
    <row r="24" spans="1:6" ht="29.25" customHeight="1">
      <c r="A24" s="226">
        <v>14030000</v>
      </c>
      <c r="B24" s="227" t="s">
        <v>516</v>
      </c>
      <c r="C24" s="228">
        <f t="shared" si="0"/>
        <v>1869000</v>
      </c>
      <c r="D24" s="229">
        <f>D25</f>
        <v>1869000</v>
      </c>
      <c r="E24" s="229">
        <v>0</v>
      </c>
      <c r="F24" s="229">
        <v>0</v>
      </c>
    </row>
    <row r="25" spans="1:6" ht="12.75">
      <c r="A25" s="230">
        <v>14031900</v>
      </c>
      <c r="B25" s="231" t="s">
        <v>515</v>
      </c>
      <c r="C25" s="232">
        <f t="shared" si="0"/>
        <v>1869000</v>
      </c>
      <c r="D25" s="233">
        <v>1869000</v>
      </c>
      <c r="E25" s="233">
        <v>0</v>
      </c>
      <c r="F25" s="233">
        <v>0</v>
      </c>
    </row>
    <row r="26" spans="1:6" ht="27.75" customHeight="1">
      <c r="A26" s="230">
        <v>14040000</v>
      </c>
      <c r="B26" s="231" t="s">
        <v>517</v>
      </c>
      <c r="C26" s="232">
        <f t="shared" si="0"/>
        <v>1080000</v>
      </c>
      <c r="D26" s="233">
        <v>1080000</v>
      </c>
      <c r="E26" s="233">
        <v>0</v>
      </c>
      <c r="F26" s="233">
        <v>0</v>
      </c>
    </row>
    <row r="27" spans="1:6" ht="12.75">
      <c r="A27" s="226">
        <v>18000000</v>
      </c>
      <c r="B27" s="227" t="s">
        <v>518</v>
      </c>
      <c r="C27" s="228">
        <f t="shared" si="0"/>
        <v>23533960</v>
      </c>
      <c r="D27" s="229">
        <f>D28+D37</f>
        <v>23533960</v>
      </c>
      <c r="E27" s="229">
        <v>0</v>
      </c>
      <c r="F27" s="229">
        <v>0</v>
      </c>
    </row>
    <row r="28" spans="1:6" ht="12.75">
      <c r="A28" s="226">
        <v>18010000</v>
      </c>
      <c r="B28" s="227" t="s">
        <v>519</v>
      </c>
      <c r="C28" s="228">
        <f t="shared" si="0"/>
        <v>11061231</v>
      </c>
      <c r="D28" s="229">
        <f>D29+D30+D31+D32+D33+D34+D35+D36</f>
        <v>11061231</v>
      </c>
      <c r="E28" s="229">
        <v>0</v>
      </c>
      <c r="F28" s="229">
        <v>0</v>
      </c>
    </row>
    <row r="29" spans="1:6" ht="40.5" customHeight="1">
      <c r="A29" s="230">
        <v>18010100</v>
      </c>
      <c r="B29" s="231" t="s">
        <v>520</v>
      </c>
      <c r="C29" s="232">
        <f t="shared" si="0"/>
        <v>41462</v>
      </c>
      <c r="D29" s="233">
        <v>41462</v>
      </c>
      <c r="E29" s="233">
        <v>0</v>
      </c>
      <c r="F29" s="233">
        <v>0</v>
      </c>
    </row>
    <row r="30" spans="1:6" ht="37.5" customHeight="1">
      <c r="A30" s="230">
        <v>18010200</v>
      </c>
      <c r="B30" s="231" t="s">
        <v>521</v>
      </c>
      <c r="C30" s="232">
        <f t="shared" si="0"/>
        <v>185700</v>
      </c>
      <c r="D30" s="233">
        <v>185700</v>
      </c>
      <c r="E30" s="233">
        <v>0</v>
      </c>
      <c r="F30" s="233">
        <v>0</v>
      </c>
    </row>
    <row r="31" spans="1:6" ht="37.5" customHeight="1">
      <c r="A31" s="230">
        <v>18010300</v>
      </c>
      <c r="B31" s="231" t="s">
        <v>522</v>
      </c>
      <c r="C31" s="232">
        <f t="shared" si="0"/>
        <v>1126000</v>
      </c>
      <c r="D31" s="233">
        <v>1126000</v>
      </c>
      <c r="E31" s="233">
        <v>0</v>
      </c>
      <c r="F31" s="233">
        <v>0</v>
      </c>
    </row>
    <row r="32" spans="1:6" ht="39" customHeight="1">
      <c r="A32" s="230">
        <v>18010400</v>
      </c>
      <c r="B32" s="231" t="s">
        <v>523</v>
      </c>
      <c r="C32" s="232">
        <f t="shared" si="0"/>
        <v>572832</v>
      </c>
      <c r="D32" s="233">
        <v>572832</v>
      </c>
      <c r="E32" s="233">
        <v>0</v>
      </c>
      <c r="F32" s="233">
        <v>0</v>
      </c>
    </row>
    <row r="33" spans="1:6" ht="12.75">
      <c r="A33" s="230">
        <v>18010500</v>
      </c>
      <c r="B33" s="231" t="s">
        <v>524</v>
      </c>
      <c r="C33" s="232">
        <f t="shared" si="0"/>
        <v>1982786</v>
      </c>
      <c r="D33" s="233">
        <v>1982786</v>
      </c>
      <c r="E33" s="233">
        <v>0</v>
      </c>
      <c r="F33" s="233">
        <v>0</v>
      </c>
    </row>
    <row r="34" spans="1:6" ht="12.75">
      <c r="A34" s="230">
        <v>18010600</v>
      </c>
      <c r="B34" s="231" t="s">
        <v>525</v>
      </c>
      <c r="C34" s="232">
        <f t="shared" si="0"/>
        <v>5350997</v>
      </c>
      <c r="D34" s="233">
        <v>5350997</v>
      </c>
      <c r="E34" s="233">
        <v>0</v>
      </c>
      <c r="F34" s="233">
        <v>0</v>
      </c>
    </row>
    <row r="35" spans="1:6" ht="12.75">
      <c r="A35" s="230">
        <v>18010700</v>
      </c>
      <c r="B35" s="231" t="s">
        <v>526</v>
      </c>
      <c r="C35" s="232">
        <f t="shared" si="0"/>
        <v>390000</v>
      </c>
      <c r="D35" s="233">
        <v>390000</v>
      </c>
      <c r="E35" s="233">
        <v>0</v>
      </c>
      <c r="F35" s="233">
        <v>0</v>
      </c>
    </row>
    <row r="36" spans="1:6" ht="12.75">
      <c r="A36" s="230">
        <v>18010900</v>
      </c>
      <c r="B36" s="231" t="s">
        <v>527</v>
      </c>
      <c r="C36" s="232">
        <f t="shared" si="0"/>
        <v>1411454</v>
      </c>
      <c r="D36" s="233">
        <v>1411454</v>
      </c>
      <c r="E36" s="233">
        <v>0</v>
      </c>
      <c r="F36" s="233">
        <v>0</v>
      </c>
    </row>
    <row r="37" spans="1:6" ht="12.75">
      <c r="A37" s="226">
        <v>18050000</v>
      </c>
      <c r="B37" s="227" t="s">
        <v>528</v>
      </c>
      <c r="C37" s="228">
        <f t="shared" si="0"/>
        <v>12472729</v>
      </c>
      <c r="D37" s="229">
        <f>D38+D39+D40</f>
        <v>12472729</v>
      </c>
      <c r="E37" s="229">
        <v>0</v>
      </c>
      <c r="F37" s="229">
        <v>0</v>
      </c>
    </row>
    <row r="38" spans="1:6" ht="12.75">
      <c r="A38" s="230">
        <v>18050300</v>
      </c>
      <c r="B38" s="231" t="s">
        <v>529</v>
      </c>
      <c r="C38" s="232">
        <f t="shared" si="0"/>
        <v>860000</v>
      </c>
      <c r="D38" s="233">
        <v>860000</v>
      </c>
      <c r="E38" s="233">
        <v>0</v>
      </c>
      <c r="F38" s="233">
        <v>0</v>
      </c>
    </row>
    <row r="39" spans="1:6" ht="12.75">
      <c r="A39" s="230">
        <v>18050400</v>
      </c>
      <c r="B39" s="231" t="s">
        <v>530</v>
      </c>
      <c r="C39" s="232">
        <f t="shared" si="0"/>
        <v>7733300</v>
      </c>
      <c r="D39" s="233">
        <v>7733300</v>
      </c>
      <c r="E39" s="233">
        <v>0</v>
      </c>
      <c r="F39" s="233">
        <v>0</v>
      </c>
    </row>
    <row r="40" spans="1:6" ht="54" customHeight="1">
      <c r="A40" s="230">
        <v>18050500</v>
      </c>
      <c r="B40" s="231" t="s">
        <v>531</v>
      </c>
      <c r="C40" s="232">
        <f t="shared" si="0"/>
        <v>3879429</v>
      </c>
      <c r="D40" s="233">
        <v>3879429</v>
      </c>
      <c r="E40" s="233">
        <v>0</v>
      </c>
      <c r="F40" s="233">
        <v>0</v>
      </c>
    </row>
    <row r="41" spans="1:6" ht="12.75">
      <c r="A41" s="226">
        <v>19000000</v>
      </c>
      <c r="B41" s="227" t="s">
        <v>532</v>
      </c>
      <c r="C41" s="228">
        <f t="shared" si="0"/>
        <v>49000</v>
      </c>
      <c r="D41" s="229">
        <v>0</v>
      </c>
      <c r="E41" s="229">
        <v>49000</v>
      </c>
      <c r="F41" s="229">
        <v>0</v>
      </c>
    </row>
    <row r="42" spans="1:6" ht="12.75">
      <c r="A42" s="226">
        <v>19010000</v>
      </c>
      <c r="B42" s="227" t="s">
        <v>533</v>
      </c>
      <c r="C42" s="228">
        <f t="shared" si="0"/>
        <v>49000</v>
      </c>
      <c r="D42" s="229">
        <v>0</v>
      </c>
      <c r="E42" s="229">
        <v>49000</v>
      </c>
      <c r="F42" s="229">
        <v>0</v>
      </c>
    </row>
    <row r="43" spans="1:6" ht="25.5" customHeight="1">
      <c r="A43" s="230">
        <v>19010100</v>
      </c>
      <c r="B43" s="231" t="s">
        <v>534</v>
      </c>
      <c r="C43" s="232">
        <f t="shared" si="0"/>
        <v>10700</v>
      </c>
      <c r="D43" s="233">
        <v>0</v>
      </c>
      <c r="E43" s="233">
        <v>10700</v>
      </c>
      <c r="F43" s="233">
        <v>0</v>
      </c>
    </row>
    <row r="44" spans="1:6" ht="39" customHeight="1">
      <c r="A44" s="230">
        <v>19010300</v>
      </c>
      <c r="B44" s="231" t="s">
        <v>535</v>
      </c>
      <c r="C44" s="232">
        <f t="shared" si="0"/>
        <v>38300</v>
      </c>
      <c r="D44" s="233">
        <v>0</v>
      </c>
      <c r="E44" s="233">
        <v>38300</v>
      </c>
      <c r="F44" s="233">
        <v>0</v>
      </c>
    </row>
    <row r="45" spans="1:6" ht="12.75">
      <c r="A45" s="226">
        <v>20000000</v>
      </c>
      <c r="B45" s="227" t="s">
        <v>536</v>
      </c>
      <c r="C45" s="228">
        <f t="shared" si="0"/>
        <v>2066255</v>
      </c>
      <c r="D45" s="229">
        <f>D46+D53+D57</f>
        <v>654940</v>
      </c>
      <c r="E45" s="229">
        <f>E46+E53+E57</f>
        <v>1411315</v>
      </c>
      <c r="F45" s="229">
        <f>F46+F53+F57</f>
        <v>0</v>
      </c>
    </row>
    <row r="46" spans="1:6" ht="26.25" customHeight="1">
      <c r="A46" s="226">
        <v>22000000</v>
      </c>
      <c r="B46" s="227" t="s">
        <v>537</v>
      </c>
      <c r="C46" s="228">
        <f t="shared" si="0"/>
        <v>611260</v>
      </c>
      <c r="D46" s="229">
        <f>D47+D49+D52</f>
        <v>611260</v>
      </c>
      <c r="E46" s="229">
        <v>0</v>
      </c>
      <c r="F46" s="229">
        <v>0</v>
      </c>
    </row>
    <row r="47" spans="1:6" ht="14.25" customHeight="1">
      <c r="A47" s="226">
        <v>22010000</v>
      </c>
      <c r="B47" s="227" t="s">
        <v>538</v>
      </c>
      <c r="C47" s="228">
        <f t="shared" si="0"/>
        <v>540000</v>
      </c>
      <c r="D47" s="229">
        <v>540000</v>
      </c>
      <c r="E47" s="229">
        <v>0</v>
      </c>
      <c r="F47" s="229">
        <v>0</v>
      </c>
    </row>
    <row r="48" spans="1:6" ht="15" customHeight="1">
      <c r="A48" s="230">
        <v>22012500</v>
      </c>
      <c r="B48" s="231" t="s">
        <v>539</v>
      </c>
      <c r="C48" s="232">
        <f t="shared" si="0"/>
        <v>540000</v>
      </c>
      <c r="D48" s="233">
        <v>540000</v>
      </c>
      <c r="E48" s="233">
        <v>0</v>
      </c>
      <c r="F48" s="233">
        <v>0</v>
      </c>
    </row>
    <row r="49" spans="1:6" ht="12.75">
      <c r="A49" s="226">
        <v>22090000</v>
      </c>
      <c r="B49" s="227" t="s">
        <v>540</v>
      </c>
      <c r="C49" s="228">
        <f t="shared" si="0"/>
        <v>70000</v>
      </c>
      <c r="D49" s="229">
        <v>70000</v>
      </c>
      <c r="E49" s="229">
        <v>0</v>
      </c>
      <c r="F49" s="229">
        <v>0</v>
      </c>
    </row>
    <row r="50" spans="1:6" ht="41.25" customHeight="1">
      <c r="A50" s="230">
        <v>22090100</v>
      </c>
      <c r="B50" s="231" t="s">
        <v>541</v>
      </c>
      <c r="C50" s="232">
        <f t="shared" si="0"/>
        <v>60000</v>
      </c>
      <c r="D50" s="233">
        <v>60000</v>
      </c>
      <c r="E50" s="233">
        <v>0</v>
      </c>
      <c r="F50" s="233">
        <v>0</v>
      </c>
    </row>
    <row r="51" spans="1:6" ht="38.25">
      <c r="A51" s="230">
        <v>22090400</v>
      </c>
      <c r="B51" s="231" t="s">
        <v>542</v>
      </c>
      <c r="C51" s="232">
        <f t="shared" si="0"/>
        <v>10000</v>
      </c>
      <c r="D51" s="233">
        <v>10000</v>
      </c>
      <c r="E51" s="233">
        <v>0</v>
      </c>
      <c r="F51" s="233">
        <v>0</v>
      </c>
    </row>
    <row r="52" spans="1:6" ht="66" customHeight="1">
      <c r="A52" s="230">
        <v>22130000</v>
      </c>
      <c r="B52" s="234" t="s">
        <v>543</v>
      </c>
      <c r="C52" s="232">
        <f t="shared" si="0"/>
        <v>1260</v>
      </c>
      <c r="D52" s="233">
        <v>1260</v>
      </c>
      <c r="E52" s="233"/>
      <c r="F52" s="233"/>
    </row>
    <row r="53" spans="1:6" ht="12.75">
      <c r="A53" s="226">
        <v>24000000</v>
      </c>
      <c r="B53" s="227" t="s">
        <v>544</v>
      </c>
      <c r="C53" s="228">
        <f t="shared" si="0"/>
        <v>43680</v>
      </c>
      <c r="D53" s="229">
        <v>43680</v>
      </c>
      <c r="E53" s="229">
        <v>0</v>
      </c>
      <c r="F53" s="229">
        <v>0</v>
      </c>
    </row>
    <row r="54" spans="1:6" ht="12.75">
      <c r="A54" s="226">
        <v>24060000</v>
      </c>
      <c r="B54" s="227" t="s">
        <v>545</v>
      </c>
      <c r="C54" s="228">
        <f t="shared" si="0"/>
        <v>43680</v>
      </c>
      <c r="D54" s="229">
        <v>43680</v>
      </c>
      <c r="E54" s="229">
        <v>0</v>
      </c>
      <c r="F54" s="229">
        <v>0</v>
      </c>
    </row>
    <row r="55" spans="1:6" ht="12.75">
      <c r="A55" s="230">
        <v>24060300</v>
      </c>
      <c r="B55" s="231" t="s">
        <v>545</v>
      </c>
      <c r="C55" s="232">
        <f t="shared" si="0"/>
        <v>43680</v>
      </c>
      <c r="D55" s="233">
        <v>43680</v>
      </c>
      <c r="E55" s="233">
        <v>0</v>
      </c>
      <c r="F55" s="233">
        <v>0</v>
      </c>
    </row>
    <row r="56" spans="1:6" ht="25.5" customHeight="1">
      <c r="A56" s="230">
        <v>24170000</v>
      </c>
      <c r="B56" s="231" t="s">
        <v>546</v>
      </c>
      <c r="C56" s="232">
        <f t="shared" si="0"/>
        <v>0</v>
      </c>
      <c r="D56" s="233">
        <v>0</v>
      </c>
      <c r="E56" s="233">
        <v>0</v>
      </c>
      <c r="F56" s="233">
        <v>0</v>
      </c>
    </row>
    <row r="57" spans="1:6" ht="20.25" customHeight="1">
      <c r="A57" s="226">
        <v>25000000</v>
      </c>
      <c r="B57" s="227" t="s">
        <v>547</v>
      </c>
      <c r="C57" s="228">
        <f t="shared" si="0"/>
        <v>1411315</v>
      </c>
      <c r="D57" s="229">
        <f>D58</f>
        <v>0</v>
      </c>
      <c r="E57" s="229">
        <f>E58</f>
        <v>1411315</v>
      </c>
      <c r="F57" s="229">
        <f>F58</f>
        <v>0</v>
      </c>
    </row>
    <row r="58" spans="1:6" ht="24.75" customHeight="1">
      <c r="A58" s="226">
        <v>25010000</v>
      </c>
      <c r="B58" s="227" t="s">
        <v>548</v>
      </c>
      <c r="C58" s="228">
        <f t="shared" si="0"/>
        <v>1411315</v>
      </c>
      <c r="D58" s="229">
        <f>D59+D60+D61</f>
        <v>0</v>
      </c>
      <c r="E58" s="229">
        <f>E59+E60+E61</f>
        <v>1411315</v>
      </c>
      <c r="F58" s="229">
        <f>F59+F60+F61</f>
        <v>0</v>
      </c>
    </row>
    <row r="59" spans="1:6" ht="25.5">
      <c r="A59" s="230">
        <v>25010100</v>
      </c>
      <c r="B59" s="231" t="s">
        <v>549</v>
      </c>
      <c r="C59" s="232">
        <f t="shared" si="0"/>
        <v>1323270</v>
      </c>
      <c r="D59" s="233"/>
      <c r="E59" s="233">
        <v>1323270</v>
      </c>
      <c r="F59" s="233"/>
    </row>
    <row r="60" spans="1:6" ht="12.75">
      <c r="A60" s="230">
        <v>25010300</v>
      </c>
      <c r="B60" s="231" t="s">
        <v>550</v>
      </c>
      <c r="C60" s="232">
        <f t="shared" si="0"/>
        <v>88045</v>
      </c>
      <c r="D60" s="233"/>
      <c r="E60" s="233">
        <v>88045</v>
      </c>
      <c r="F60" s="233"/>
    </row>
    <row r="61" spans="1:6" ht="25.5">
      <c r="A61" s="230">
        <v>25010400</v>
      </c>
      <c r="B61" s="231" t="s">
        <v>551</v>
      </c>
      <c r="C61" s="232">
        <f t="shared" si="0"/>
        <v>0</v>
      </c>
      <c r="D61" s="233"/>
      <c r="E61" s="233"/>
      <c r="F61" s="233"/>
    </row>
    <row r="62" spans="1:6" ht="12.75">
      <c r="A62" s="226">
        <v>30000000</v>
      </c>
      <c r="B62" s="227" t="s">
        <v>552</v>
      </c>
      <c r="C62" s="228">
        <f t="shared" si="0"/>
        <v>0</v>
      </c>
      <c r="D62" s="229">
        <f>D63</f>
        <v>0</v>
      </c>
      <c r="E62" s="229">
        <f>E63</f>
        <v>0</v>
      </c>
      <c r="F62" s="229">
        <f>F63</f>
        <v>0</v>
      </c>
    </row>
    <row r="63" spans="1:6" ht="12.75">
      <c r="A63" s="226">
        <v>33000000</v>
      </c>
      <c r="B63" s="227" t="s">
        <v>553</v>
      </c>
      <c r="C63" s="228">
        <f t="shared" si="0"/>
        <v>0</v>
      </c>
      <c r="D63" s="229">
        <v>0</v>
      </c>
      <c r="E63" s="229">
        <v>0</v>
      </c>
      <c r="F63" s="229">
        <v>0</v>
      </c>
    </row>
    <row r="64" spans="1:6" ht="12.75">
      <c r="A64" s="226">
        <v>33010000</v>
      </c>
      <c r="B64" s="227" t="s">
        <v>554</v>
      </c>
      <c r="C64" s="228">
        <f t="shared" si="0"/>
        <v>0</v>
      </c>
      <c r="D64" s="229">
        <f>D65</f>
        <v>0</v>
      </c>
      <c r="E64" s="229">
        <f>E65</f>
        <v>0</v>
      </c>
      <c r="F64" s="229">
        <f>F65</f>
        <v>0</v>
      </c>
    </row>
    <row r="65" spans="1:6" ht="51">
      <c r="A65" s="230">
        <v>33010100</v>
      </c>
      <c r="B65" s="231" t="s">
        <v>555</v>
      </c>
      <c r="C65" s="232">
        <f t="shared" si="0"/>
        <v>0</v>
      </c>
      <c r="D65" s="233">
        <v>0</v>
      </c>
      <c r="E65" s="233">
        <v>0</v>
      </c>
      <c r="F65" s="233">
        <v>0</v>
      </c>
    </row>
    <row r="66" spans="1:6" ht="38.25" customHeight="1">
      <c r="A66" s="235" t="s">
        <v>556</v>
      </c>
      <c r="B66" s="236"/>
      <c r="C66" s="228">
        <f t="shared" si="0"/>
        <v>59660515</v>
      </c>
      <c r="D66" s="228">
        <f>D11+D45</f>
        <v>58200200</v>
      </c>
      <c r="E66" s="228">
        <f>E11+E45</f>
        <v>1460315</v>
      </c>
      <c r="F66" s="228">
        <f>F11+F45</f>
        <v>0</v>
      </c>
    </row>
    <row r="67" spans="1:6" ht="12.75">
      <c r="A67" s="226">
        <v>40000000</v>
      </c>
      <c r="B67" s="227" t="s">
        <v>557</v>
      </c>
      <c r="C67" s="228">
        <f t="shared" si="0"/>
        <v>57398500</v>
      </c>
      <c r="D67" s="229">
        <f>D68</f>
        <v>57398500</v>
      </c>
      <c r="E67" s="229">
        <f>E68</f>
        <v>0</v>
      </c>
      <c r="F67" s="229">
        <f>F68</f>
        <v>0</v>
      </c>
    </row>
    <row r="68" spans="1:6" ht="29.25" customHeight="1">
      <c r="A68" s="226">
        <v>41000000</v>
      </c>
      <c r="B68" s="227" t="s">
        <v>558</v>
      </c>
      <c r="C68" s="228">
        <f t="shared" si="0"/>
        <v>57398500</v>
      </c>
      <c r="D68" s="229">
        <f>D69+D72+D80</f>
        <v>57398500</v>
      </c>
      <c r="E68" s="229">
        <f>E69+E72+E80</f>
        <v>0</v>
      </c>
      <c r="F68" s="229">
        <f>F69+F72+F80</f>
        <v>0</v>
      </c>
    </row>
    <row r="69" spans="1:6" ht="18" customHeight="1">
      <c r="A69" s="226">
        <v>41020000</v>
      </c>
      <c r="B69" s="227" t="s">
        <v>559</v>
      </c>
      <c r="C69" s="228">
        <f t="shared" si="0"/>
        <v>5458800</v>
      </c>
      <c r="D69" s="229">
        <f>D70+D71</f>
        <v>5458800</v>
      </c>
      <c r="E69" s="229">
        <f>E70+E71</f>
        <v>0</v>
      </c>
      <c r="F69" s="229">
        <f>F70+F71</f>
        <v>0</v>
      </c>
    </row>
    <row r="70" spans="1:6" ht="18" customHeight="1">
      <c r="A70" s="230">
        <v>41020100</v>
      </c>
      <c r="B70" s="231" t="s">
        <v>560</v>
      </c>
      <c r="C70" s="232">
        <f t="shared" si="0"/>
        <v>5458800</v>
      </c>
      <c r="D70" s="233">
        <v>5458800</v>
      </c>
      <c r="E70" s="233">
        <v>0</v>
      </c>
      <c r="F70" s="233">
        <v>0</v>
      </c>
    </row>
    <row r="71" spans="1:6" ht="42" customHeight="1" hidden="1">
      <c r="A71" s="230">
        <v>41020200</v>
      </c>
      <c r="B71" s="231" t="s">
        <v>561</v>
      </c>
      <c r="C71" s="232">
        <f t="shared" si="0"/>
        <v>0</v>
      </c>
      <c r="D71" s="233"/>
      <c r="E71" s="233">
        <v>0</v>
      </c>
      <c r="F71" s="233">
        <v>0</v>
      </c>
    </row>
    <row r="72" spans="1:6" ht="12.75">
      <c r="A72" s="226">
        <v>41030000</v>
      </c>
      <c r="B72" s="227" t="s">
        <v>562</v>
      </c>
      <c r="C72" s="228">
        <f t="shared" si="0"/>
        <v>51939700</v>
      </c>
      <c r="D72" s="229">
        <f>D73+D74+D75+D76+D77+D78+D79</f>
        <v>51939700</v>
      </c>
      <c r="E72" s="229">
        <f>E73+E74+E75+E76+E77+E78+E79</f>
        <v>0</v>
      </c>
      <c r="F72" s="229">
        <f>F73+F74+F75+F76+F77+F78+F79</f>
        <v>0</v>
      </c>
    </row>
    <row r="73" spans="1:6" ht="30" customHeight="1" hidden="1">
      <c r="A73" s="230">
        <v>41033200</v>
      </c>
      <c r="B73" s="231" t="s">
        <v>563</v>
      </c>
      <c r="C73" s="232">
        <f t="shared" si="0"/>
        <v>0</v>
      </c>
      <c r="D73" s="233"/>
      <c r="E73" s="233"/>
      <c r="F73" s="233">
        <v>0</v>
      </c>
    </row>
    <row r="74" spans="1:6" ht="18.75" customHeight="1">
      <c r="A74" s="230">
        <v>41033900</v>
      </c>
      <c r="B74" s="231" t="s">
        <v>564</v>
      </c>
      <c r="C74" s="232">
        <f t="shared" si="0"/>
        <v>36690200</v>
      </c>
      <c r="D74" s="233">
        <v>36690200</v>
      </c>
      <c r="E74" s="233">
        <v>0</v>
      </c>
      <c r="F74" s="233">
        <v>0</v>
      </c>
    </row>
    <row r="75" spans="1:6" ht="19.5" customHeight="1">
      <c r="A75" s="230">
        <v>41034200</v>
      </c>
      <c r="B75" s="231" t="s">
        <v>565</v>
      </c>
      <c r="C75" s="232">
        <f aca="true" t="shared" si="1" ref="C75:C81">D75+E75</f>
        <v>15249500</v>
      </c>
      <c r="D75" s="233">
        <v>15249500</v>
      </c>
      <c r="E75" s="233">
        <v>0</v>
      </c>
      <c r="F75" s="233">
        <v>0</v>
      </c>
    </row>
    <row r="76" spans="1:6" ht="38.25" hidden="1">
      <c r="A76" s="230">
        <v>41034500</v>
      </c>
      <c r="B76" s="231" t="s">
        <v>566</v>
      </c>
      <c r="C76" s="232">
        <f t="shared" si="1"/>
        <v>0</v>
      </c>
      <c r="D76" s="233"/>
      <c r="E76" s="233"/>
      <c r="F76" s="233">
        <v>0</v>
      </c>
    </row>
    <row r="77" spans="1:6" ht="12.75" hidden="1">
      <c r="A77" s="230">
        <v>41035000</v>
      </c>
      <c r="B77" s="231" t="s">
        <v>567</v>
      </c>
      <c r="C77" s="232">
        <f t="shared" si="1"/>
        <v>0</v>
      </c>
      <c r="D77" s="233"/>
      <c r="E77" s="233">
        <v>0</v>
      </c>
      <c r="F77" s="233">
        <v>0</v>
      </c>
    </row>
    <row r="78" spans="1:6" ht="38.25" hidden="1">
      <c r="A78" s="230">
        <v>41035200</v>
      </c>
      <c r="B78" s="231" t="s">
        <v>568</v>
      </c>
      <c r="C78" s="232">
        <f t="shared" si="1"/>
        <v>0</v>
      </c>
      <c r="D78" s="233"/>
      <c r="E78" s="233">
        <v>0</v>
      </c>
      <c r="F78" s="233">
        <v>0</v>
      </c>
    </row>
    <row r="79" spans="1:6" ht="38.25" hidden="1">
      <c r="A79" s="230">
        <v>41035400</v>
      </c>
      <c r="B79" s="231" t="s">
        <v>569</v>
      </c>
      <c r="C79" s="232">
        <f t="shared" si="1"/>
        <v>0</v>
      </c>
      <c r="D79" s="233"/>
      <c r="E79" s="233">
        <v>0</v>
      </c>
      <c r="F79" s="233">
        <v>0</v>
      </c>
    </row>
    <row r="80" spans="1:6" ht="12.75" hidden="1">
      <c r="A80" s="230">
        <v>41040100</v>
      </c>
      <c r="B80" s="231" t="s">
        <v>570</v>
      </c>
      <c r="C80" s="232">
        <f t="shared" si="1"/>
        <v>0</v>
      </c>
      <c r="D80" s="233"/>
      <c r="E80" s="233">
        <v>0</v>
      </c>
      <c r="F80" s="233">
        <v>0</v>
      </c>
    </row>
    <row r="81" spans="1:6" ht="12.75">
      <c r="A81" s="235" t="s">
        <v>571</v>
      </c>
      <c r="B81" s="236"/>
      <c r="C81" s="228">
        <f t="shared" si="1"/>
        <v>117059015</v>
      </c>
      <c r="D81" s="228">
        <f>D66+D67</f>
        <v>115598700</v>
      </c>
      <c r="E81" s="228">
        <f>E66+E67</f>
        <v>1460315</v>
      </c>
      <c r="F81" s="228">
        <f>F66+F67</f>
        <v>0</v>
      </c>
    </row>
    <row r="85" s="301" customFormat="1" ht="12.75">
      <c r="A85" s="301" t="s">
        <v>572</v>
      </c>
    </row>
  </sheetData>
  <sheetProtection/>
  <mergeCells count="9">
    <mergeCell ref="D3:G3"/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18" top="0.17" bottom="0.17" header="0" footer="0"/>
  <pageSetup fitToHeight="50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229"/>
  <sheetViews>
    <sheetView zoomScale="85" zoomScaleNormal="85" zoomScalePageLayoutView="0" workbookViewId="0" topLeftCell="A4">
      <pane ySplit="11" topLeftCell="A213" activePane="bottomLeft" state="frozen"/>
      <selection pane="topLeft" activeCell="A4" sqref="A4"/>
      <selection pane="bottomLeft" activeCell="D229" sqref="D229"/>
    </sheetView>
  </sheetViews>
  <sheetFormatPr defaultColWidth="9.33203125" defaultRowHeight="12.75"/>
  <cols>
    <col min="1" max="1" width="10.5" style="161" customWidth="1"/>
    <col min="2" max="2" width="8.83203125" style="162" customWidth="1"/>
    <col min="3" max="3" width="8.66015625" style="162" customWidth="1"/>
    <col min="4" max="4" width="44.66015625" style="163" customWidth="1"/>
    <col min="5" max="5" width="14.5" style="164" customWidth="1"/>
    <col min="6" max="6" width="15.16015625" style="163" customWidth="1"/>
    <col min="7" max="9" width="13.5" style="163" customWidth="1"/>
    <col min="10" max="10" width="13.5" style="164" customWidth="1"/>
    <col min="11" max="15" width="13.5" style="163" customWidth="1"/>
    <col min="16" max="16" width="15.16015625" style="164" customWidth="1"/>
    <col min="17" max="137" width="9.33203125" style="165" customWidth="1"/>
    <col min="138" max="16384" width="9.33203125" style="163" customWidth="1"/>
  </cols>
  <sheetData>
    <row r="1" spans="1:13" ht="12.75">
      <c r="A1" s="161" t="s">
        <v>103</v>
      </c>
      <c r="M1" s="163" t="s">
        <v>104</v>
      </c>
    </row>
    <row r="2" ht="12.75">
      <c r="M2" s="166" t="s">
        <v>105</v>
      </c>
    </row>
    <row r="3" ht="12.75">
      <c r="M3" s="166" t="s">
        <v>106</v>
      </c>
    </row>
    <row r="4" spans="10:15" ht="12.75">
      <c r="J4" s="237" t="s">
        <v>574</v>
      </c>
      <c r="K4" s="238"/>
      <c r="L4" s="238"/>
      <c r="M4" s="238"/>
      <c r="N4" s="238"/>
      <c r="O4" s="238"/>
    </row>
    <row r="5" spans="10:15" ht="12.75">
      <c r="J5" s="237" t="s">
        <v>107</v>
      </c>
      <c r="K5" s="238"/>
      <c r="L5" s="238"/>
      <c r="M5" s="238"/>
      <c r="N5" s="238"/>
      <c r="O5" s="238"/>
    </row>
    <row r="6" ht="12.75">
      <c r="M6" s="166"/>
    </row>
    <row r="8" spans="1:16" ht="15">
      <c r="A8" s="319"/>
      <c r="B8" s="320"/>
      <c r="C8" s="320"/>
      <c r="D8" s="320"/>
      <c r="E8" s="320"/>
      <c r="F8" s="320"/>
      <c r="G8" s="320"/>
      <c r="H8" s="320"/>
      <c r="I8" s="320"/>
      <c r="J8" s="319"/>
      <c r="K8" s="320"/>
      <c r="L8" s="320"/>
      <c r="M8" s="320"/>
      <c r="N8" s="320"/>
      <c r="O8" s="320"/>
      <c r="P8" s="319"/>
    </row>
    <row r="9" spans="1:16" ht="18.75">
      <c r="A9" s="321" t="s">
        <v>573</v>
      </c>
      <c r="B9" s="322"/>
      <c r="C9" s="322"/>
      <c r="D9" s="322"/>
      <c r="E9" s="322"/>
      <c r="F9" s="322"/>
      <c r="G9" s="322"/>
      <c r="H9" s="322"/>
      <c r="I9" s="322"/>
      <c r="J9" s="321"/>
      <c r="K9" s="322"/>
      <c r="L9" s="322"/>
      <c r="M9" s="322"/>
      <c r="N9" s="322"/>
      <c r="O9" s="322"/>
      <c r="P9" s="321"/>
    </row>
    <row r="10" ht="12.75">
      <c r="P10" s="167" t="s">
        <v>35</v>
      </c>
    </row>
    <row r="11" spans="1:16" ht="12.75">
      <c r="A11" s="323" t="s">
        <v>108</v>
      </c>
      <c r="B11" s="324" t="s">
        <v>578</v>
      </c>
      <c r="C11" s="324" t="s">
        <v>579</v>
      </c>
      <c r="D11" s="317" t="s">
        <v>109</v>
      </c>
      <c r="E11" s="317" t="s">
        <v>2</v>
      </c>
      <c r="F11" s="317"/>
      <c r="G11" s="317"/>
      <c r="H11" s="317"/>
      <c r="I11" s="317"/>
      <c r="J11" s="325" t="s">
        <v>3</v>
      </c>
      <c r="K11" s="317"/>
      <c r="L11" s="317"/>
      <c r="M11" s="317"/>
      <c r="N11" s="317"/>
      <c r="O11" s="317"/>
      <c r="P11" s="318" t="s">
        <v>22</v>
      </c>
    </row>
    <row r="12" spans="1:16" ht="12.75">
      <c r="A12" s="323"/>
      <c r="B12" s="324"/>
      <c r="C12" s="324"/>
      <c r="D12" s="317"/>
      <c r="E12" s="318" t="s">
        <v>5</v>
      </c>
      <c r="F12" s="317" t="s">
        <v>110</v>
      </c>
      <c r="G12" s="317" t="s">
        <v>6</v>
      </c>
      <c r="H12" s="317"/>
      <c r="I12" s="317" t="s">
        <v>111</v>
      </c>
      <c r="J12" s="318" t="s">
        <v>5</v>
      </c>
      <c r="K12" s="317" t="s">
        <v>110</v>
      </c>
      <c r="L12" s="317" t="s">
        <v>6</v>
      </c>
      <c r="M12" s="317"/>
      <c r="N12" s="317" t="s">
        <v>111</v>
      </c>
      <c r="O12" s="168" t="s">
        <v>6</v>
      </c>
      <c r="P12" s="318"/>
    </row>
    <row r="13" spans="1:16" ht="12.75">
      <c r="A13" s="323"/>
      <c r="B13" s="324"/>
      <c r="C13" s="324"/>
      <c r="D13" s="317"/>
      <c r="E13" s="318"/>
      <c r="F13" s="317"/>
      <c r="G13" s="317" t="s">
        <v>112</v>
      </c>
      <c r="H13" s="317" t="s">
        <v>113</v>
      </c>
      <c r="I13" s="317"/>
      <c r="J13" s="318"/>
      <c r="K13" s="317"/>
      <c r="L13" s="317" t="s">
        <v>112</v>
      </c>
      <c r="M13" s="317" t="s">
        <v>113</v>
      </c>
      <c r="N13" s="317"/>
      <c r="O13" s="317" t="s">
        <v>10</v>
      </c>
      <c r="P13" s="318"/>
    </row>
    <row r="14" spans="1:16" ht="44.25" customHeight="1">
      <c r="A14" s="323"/>
      <c r="B14" s="324"/>
      <c r="C14" s="324"/>
      <c r="D14" s="317"/>
      <c r="E14" s="318"/>
      <c r="F14" s="317"/>
      <c r="G14" s="317"/>
      <c r="H14" s="317"/>
      <c r="I14" s="317"/>
      <c r="J14" s="318"/>
      <c r="K14" s="317"/>
      <c r="L14" s="317"/>
      <c r="M14" s="317"/>
      <c r="N14" s="317"/>
      <c r="O14" s="317"/>
      <c r="P14" s="318"/>
    </row>
    <row r="15" spans="1:16" ht="12.75">
      <c r="A15" s="169">
        <v>1</v>
      </c>
      <c r="B15" s="170">
        <v>2</v>
      </c>
      <c r="C15" s="170">
        <v>3</v>
      </c>
      <c r="D15" s="168">
        <v>4</v>
      </c>
      <c r="E15" s="171">
        <v>5</v>
      </c>
      <c r="F15" s="168">
        <v>6</v>
      </c>
      <c r="G15" s="168">
        <v>7</v>
      </c>
      <c r="H15" s="168">
        <v>8</v>
      </c>
      <c r="I15" s="168">
        <v>9</v>
      </c>
      <c r="J15" s="171">
        <v>10</v>
      </c>
      <c r="K15" s="168">
        <v>11</v>
      </c>
      <c r="L15" s="168">
        <v>12</v>
      </c>
      <c r="M15" s="168">
        <v>13</v>
      </c>
      <c r="N15" s="168">
        <v>14</v>
      </c>
      <c r="O15" s="168">
        <v>15</v>
      </c>
      <c r="P15" s="171">
        <v>16</v>
      </c>
    </row>
    <row r="16" spans="1:137" s="176" customFormat="1" ht="27.75" customHeight="1">
      <c r="A16" s="172" t="s">
        <v>9</v>
      </c>
      <c r="B16" s="173"/>
      <c r="C16" s="173"/>
      <c r="D16" s="174" t="s">
        <v>114</v>
      </c>
      <c r="E16" s="175">
        <f>F16</f>
        <v>14080400</v>
      </c>
      <c r="F16" s="175">
        <f aca="true" t="shared" si="0" ref="F16:P16">F17+F64+F76+F113+F122+F126+F130+F134+F136+F138+F142+F144+F145+F147+F149+F151+F153</f>
        <v>14080400</v>
      </c>
      <c r="G16" s="175">
        <f t="shared" si="0"/>
        <v>6885000</v>
      </c>
      <c r="H16" s="175">
        <f t="shared" si="0"/>
        <v>740000</v>
      </c>
      <c r="I16" s="175">
        <f t="shared" si="0"/>
        <v>0</v>
      </c>
      <c r="J16" s="175">
        <f t="shared" si="0"/>
        <v>3680700</v>
      </c>
      <c r="K16" s="175">
        <f t="shared" si="0"/>
        <v>99700</v>
      </c>
      <c r="L16" s="175">
        <f t="shared" si="0"/>
        <v>0</v>
      </c>
      <c r="M16" s="175">
        <f t="shared" si="0"/>
        <v>0</v>
      </c>
      <c r="N16" s="175">
        <f t="shared" si="0"/>
        <v>3581000</v>
      </c>
      <c r="O16" s="175">
        <f t="shared" si="0"/>
        <v>3581000</v>
      </c>
      <c r="P16" s="175">
        <f t="shared" si="0"/>
        <v>17761100</v>
      </c>
      <c r="Q16" s="165"/>
      <c r="R16" s="165"/>
      <c r="S16" s="165"/>
      <c r="T16" s="165"/>
      <c r="U16" s="165"/>
      <c r="V16" s="165"/>
      <c r="W16" s="165"/>
      <c r="X16" s="165"/>
      <c r="Y16" s="165"/>
      <c r="Z16" s="165"/>
      <c r="AA16" s="165"/>
      <c r="AB16" s="165"/>
      <c r="AC16" s="165"/>
      <c r="AD16" s="165"/>
      <c r="AE16" s="165"/>
      <c r="AF16" s="165"/>
      <c r="AG16" s="165"/>
      <c r="AH16" s="165"/>
      <c r="AI16" s="165"/>
      <c r="AJ16" s="165"/>
      <c r="AK16" s="165"/>
      <c r="AL16" s="165"/>
      <c r="AM16" s="165"/>
      <c r="AN16" s="165"/>
      <c r="AO16" s="165"/>
      <c r="AP16" s="165"/>
      <c r="AQ16" s="165"/>
      <c r="AR16" s="165"/>
      <c r="AS16" s="165"/>
      <c r="AT16" s="165"/>
      <c r="AU16" s="165"/>
      <c r="AV16" s="165"/>
      <c r="AW16" s="165"/>
      <c r="AX16" s="165"/>
      <c r="AY16" s="165"/>
      <c r="AZ16" s="165"/>
      <c r="BA16" s="165"/>
      <c r="BB16" s="165"/>
      <c r="BC16" s="165"/>
      <c r="BD16" s="165"/>
      <c r="BE16" s="165"/>
      <c r="BF16" s="165"/>
      <c r="BG16" s="165"/>
      <c r="BH16" s="165"/>
      <c r="BI16" s="165"/>
      <c r="BJ16" s="165"/>
      <c r="BK16" s="165"/>
      <c r="BL16" s="165"/>
      <c r="BM16" s="165"/>
      <c r="BN16" s="165"/>
      <c r="BO16" s="165"/>
      <c r="BP16" s="165"/>
      <c r="BQ16" s="165"/>
      <c r="BR16" s="165"/>
      <c r="BS16" s="165"/>
      <c r="BT16" s="165"/>
      <c r="BU16" s="165"/>
      <c r="BV16" s="165"/>
      <c r="BW16" s="165"/>
      <c r="BX16" s="165"/>
      <c r="BY16" s="165"/>
      <c r="BZ16" s="165"/>
      <c r="CA16" s="165"/>
      <c r="CB16" s="165"/>
      <c r="CC16" s="165"/>
      <c r="CD16" s="165"/>
      <c r="CE16" s="165"/>
      <c r="CF16" s="165"/>
      <c r="CG16" s="165"/>
      <c r="CH16" s="165"/>
      <c r="CI16" s="165"/>
      <c r="CJ16" s="165"/>
      <c r="CK16" s="165"/>
      <c r="CL16" s="165"/>
      <c r="CM16" s="165"/>
      <c r="CN16" s="165"/>
      <c r="CO16" s="165"/>
      <c r="CP16" s="165"/>
      <c r="CQ16" s="165"/>
      <c r="CR16" s="165"/>
      <c r="CS16" s="165"/>
      <c r="CT16" s="165"/>
      <c r="CU16" s="165"/>
      <c r="CV16" s="165"/>
      <c r="CW16" s="165"/>
      <c r="CX16" s="165"/>
      <c r="CY16" s="165"/>
      <c r="CZ16" s="165"/>
      <c r="DA16" s="165"/>
      <c r="DB16" s="165"/>
      <c r="DC16" s="165"/>
      <c r="DD16" s="165"/>
      <c r="DE16" s="165"/>
      <c r="DF16" s="165"/>
      <c r="DG16" s="165"/>
      <c r="DH16" s="165"/>
      <c r="DI16" s="165"/>
      <c r="DJ16" s="165"/>
      <c r="DK16" s="165"/>
      <c r="DL16" s="165"/>
      <c r="DM16" s="165"/>
      <c r="DN16" s="165"/>
      <c r="DO16" s="165"/>
      <c r="DP16" s="165"/>
      <c r="DQ16" s="165"/>
      <c r="DR16" s="165"/>
      <c r="DS16" s="165"/>
      <c r="DT16" s="165"/>
      <c r="DU16" s="165"/>
      <c r="DV16" s="165"/>
      <c r="DW16" s="165"/>
      <c r="DX16" s="165"/>
      <c r="DY16" s="165"/>
      <c r="DZ16" s="165"/>
      <c r="EA16" s="165"/>
      <c r="EB16" s="165"/>
      <c r="EC16" s="165"/>
      <c r="ED16" s="165"/>
      <c r="EE16" s="165"/>
      <c r="EF16" s="165"/>
      <c r="EG16" s="165"/>
    </row>
    <row r="17" spans="1:137" s="181" customFormat="1" ht="17.25" customHeight="1">
      <c r="A17" s="177"/>
      <c r="B17" s="178" t="s">
        <v>115</v>
      </c>
      <c r="C17" s="178"/>
      <c r="D17" s="179" t="s">
        <v>116</v>
      </c>
      <c r="E17" s="180">
        <f>E18+E63</f>
        <v>9278000</v>
      </c>
      <c r="F17" s="180">
        <f>F18+F63</f>
        <v>9278000</v>
      </c>
      <c r="G17" s="180">
        <f>G18+G63</f>
        <v>6885000</v>
      </c>
      <c r="H17" s="180">
        <f>H18+H63</f>
        <v>260000</v>
      </c>
      <c r="I17" s="180">
        <f>I18+I63</f>
        <v>0</v>
      </c>
      <c r="J17" s="180">
        <f>J18+J19+J20+J22</f>
        <v>450700</v>
      </c>
      <c r="K17" s="180">
        <f aca="true" t="shared" si="1" ref="K17:P17">K18+K63</f>
        <v>50700</v>
      </c>
      <c r="L17" s="180">
        <f t="shared" si="1"/>
        <v>0</v>
      </c>
      <c r="M17" s="180">
        <f t="shared" si="1"/>
        <v>0</v>
      </c>
      <c r="N17" s="180">
        <f t="shared" si="1"/>
        <v>400000</v>
      </c>
      <c r="O17" s="180">
        <f t="shared" si="1"/>
        <v>400000</v>
      </c>
      <c r="P17" s="180">
        <f t="shared" si="1"/>
        <v>9728700</v>
      </c>
      <c r="Q17" s="165"/>
      <c r="R17" s="165"/>
      <c r="S17" s="165"/>
      <c r="T17" s="165"/>
      <c r="U17" s="165"/>
      <c r="V17" s="165"/>
      <c r="W17" s="165"/>
      <c r="X17" s="165"/>
      <c r="Y17" s="165"/>
      <c r="Z17" s="165"/>
      <c r="AA17" s="165"/>
      <c r="AB17" s="165"/>
      <c r="AC17" s="165"/>
      <c r="AD17" s="165"/>
      <c r="AE17" s="165"/>
      <c r="AF17" s="165"/>
      <c r="AG17" s="165"/>
      <c r="AH17" s="165"/>
      <c r="AI17" s="165"/>
      <c r="AJ17" s="165"/>
      <c r="AK17" s="165"/>
      <c r="AL17" s="165"/>
      <c r="AM17" s="165"/>
      <c r="AN17" s="165"/>
      <c r="AO17" s="165"/>
      <c r="AP17" s="165"/>
      <c r="AQ17" s="165"/>
      <c r="AR17" s="165"/>
      <c r="AS17" s="165"/>
      <c r="AT17" s="165"/>
      <c r="AU17" s="165"/>
      <c r="AV17" s="165"/>
      <c r="AW17" s="165"/>
      <c r="AX17" s="165"/>
      <c r="AY17" s="165"/>
      <c r="AZ17" s="165"/>
      <c r="BA17" s="165"/>
      <c r="BB17" s="165"/>
      <c r="BC17" s="165"/>
      <c r="BD17" s="165"/>
      <c r="BE17" s="165"/>
      <c r="BF17" s="165"/>
      <c r="BG17" s="165"/>
      <c r="BH17" s="165"/>
      <c r="BI17" s="165"/>
      <c r="BJ17" s="165"/>
      <c r="BK17" s="165"/>
      <c r="BL17" s="165"/>
      <c r="BM17" s="165"/>
      <c r="BN17" s="165"/>
      <c r="BO17" s="165"/>
      <c r="BP17" s="165"/>
      <c r="BQ17" s="165"/>
      <c r="BR17" s="165"/>
      <c r="BS17" s="165"/>
      <c r="BT17" s="165"/>
      <c r="BU17" s="165"/>
      <c r="BV17" s="165"/>
      <c r="BW17" s="165"/>
      <c r="BX17" s="165"/>
      <c r="BY17" s="165"/>
      <c r="BZ17" s="165"/>
      <c r="CA17" s="165"/>
      <c r="CB17" s="165"/>
      <c r="CC17" s="165"/>
      <c r="CD17" s="165"/>
      <c r="CE17" s="165"/>
      <c r="CF17" s="165"/>
      <c r="CG17" s="165"/>
      <c r="CH17" s="165"/>
      <c r="CI17" s="165"/>
      <c r="CJ17" s="165"/>
      <c r="CK17" s="165"/>
      <c r="CL17" s="165"/>
      <c r="CM17" s="165"/>
      <c r="CN17" s="165"/>
      <c r="CO17" s="165"/>
      <c r="CP17" s="165"/>
      <c r="CQ17" s="165"/>
      <c r="CR17" s="165"/>
      <c r="CS17" s="165"/>
      <c r="CT17" s="165"/>
      <c r="CU17" s="165"/>
      <c r="CV17" s="165"/>
      <c r="CW17" s="165"/>
      <c r="CX17" s="165"/>
      <c r="CY17" s="165"/>
      <c r="CZ17" s="165"/>
      <c r="DA17" s="165"/>
      <c r="DB17" s="165"/>
      <c r="DC17" s="165"/>
      <c r="DD17" s="165"/>
      <c r="DE17" s="165"/>
      <c r="DF17" s="165"/>
      <c r="DG17" s="165"/>
      <c r="DH17" s="165"/>
      <c r="DI17" s="165"/>
      <c r="DJ17" s="165"/>
      <c r="DK17" s="165"/>
      <c r="DL17" s="165"/>
      <c r="DM17" s="165"/>
      <c r="DN17" s="165"/>
      <c r="DO17" s="165"/>
      <c r="DP17" s="165"/>
      <c r="DQ17" s="165"/>
      <c r="DR17" s="165"/>
      <c r="DS17" s="165"/>
      <c r="DT17" s="165"/>
      <c r="DU17" s="165"/>
      <c r="DV17" s="165"/>
      <c r="DW17" s="165"/>
      <c r="DX17" s="165"/>
      <c r="DY17" s="165"/>
      <c r="DZ17" s="165"/>
      <c r="EA17" s="165"/>
      <c r="EB17" s="165"/>
      <c r="EC17" s="165"/>
      <c r="ED17" s="165"/>
      <c r="EE17" s="165"/>
      <c r="EF17" s="165"/>
      <c r="EG17" s="165"/>
    </row>
    <row r="18" spans="1:16" s="165" customFormat="1" ht="70.5" customHeight="1">
      <c r="A18" s="182" t="s">
        <v>580</v>
      </c>
      <c r="B18" s="183" t="s">
        <v>89</v>
      </c>
      <c r="C18" s="182" t="s">
        <v>468</v>
      </c>
      <c r="D18" s="184" t="s">
        <v>90</v>
      </c>
      <c r="E18" s="180">
        <f>F18+I18</f>
        <v>9098000</v>
      </c>
      <c r="F18" s="185">
        <v>9098000</v>
      </c>
      <c r="G18" s="185">
        <v>6885000</v>
      </c>
      <c r="H18" s="185">
        <v>260000</v>
      </c>
      <c r="I18" s="185">
        <v>0</v>
      </c>
      <c r="J18" s="180">
        <f>K18+N18</f>
        <v>450700</v>
      </c>
      <c r="K18" s="185">
        <v>50700</v>
      </c>
      <c r="L18" s="185"/>
      <c r="M18" s="185"/>
      <c r="N18" s="185">
        <v>400000</v>
      </c>
      <c r="O18" s="185">
        <v>400000</v>
      </c>
      <c r="P18" s="180">
        <f>E18+J18</f>
        <v>9548700</v>
      </c>
    </row>
    <row r="19" spans="1:18" s="165" customFormat="1" ht="25.5" hidden="1">
      <c r="A19" s="182" t="s">
        <v>117</v>
      </c>
      <c r="B19" s="183" t="s">
        <v>118</v>
      </c>
      <c r="C19" s="183" t="s">
        <v>119</v>
      </c>
      <c r="D19" s="186" t="s">
        <v>120</v>
      </c>
      <c r="E19" s="180"/>
      <c r="F19" s="185"/>
      <c r="G19" s="185">
        <v>0</v>
      </c>
      <c r="H19" s="185">
        <v>0</v>
      </c>
      <c r="I19" s="185">
        <v>0</v>
      </c>
      <c r="J19" s="180">
        <v>0</v>
      </c>
      <c r="K19" s="185">
        <v>0</v>
      </c>
      <c r="L19" s="185">
        <v>0</v>
      </c>
      <c r="M19" s="185">
        <v>0</v>
      </c>
      <c r="N19" s="185">
        <v>0</v>
      </c>
      <c r="O19" s="185">
        <v>0</v>
      </c>
      <c r="P19" s="180">
        <f>E19+J19</f>
        <v>0</v>
      </c>
      <c r="R19" s="187" t="s">
        <v>121</v>
      </c>
    </row>
    <row r="20" spans="1:16" s="189" customFormat="1" ht="12.75" hidden="1">
      <c r="A20" s="182" t="s">
        <v>122</v>
      </c>
      <c r="B20" s="183" t="s">
        <v>123</v>
      </c>
      <c r="C20" s="182" t="s">
        <v>124</v>
      </c>
      <c r="D20" s="186" t="s">
        <v>125</v>
      </c>
      <c r="E20" s="180">
        <f>E21</f>
        <v>0</v>
      </c>
      <c r="F20" s="188">
        <f aca="true" t="shared" si="2" ref="F20:P20">F21</f>
        <v>0</v>
      </c>
      <c r="G20" s="188">
        <f t="shared" si="2"/>
        <v>0</v>
      </c>
      <c r="H20" s="188">
        <f t="shared" si="2"/>
        <v>0</v>
      </c>
      <c r="I20" s="188">
        <f t="shared" si="2"/>
        <v>0</v>
      </c>
      <c r="J20" s="180">
        <f t="shared" si="2"/>
        <v>0</v>
      </c>
      <c r="K20" s="188">
        <f t="shared" si="2"/>
        <v>0</v>
      </c>
      <c r="L20" s="188">
        <f t="shared" si="2"/>
        <v>0</v>
      </c>
      <c r="M20" s="188">
        <f t="shared" si="2"/>
        <v>0</v>
      </c>
      <c r="N20" s="188">
        <f t="shared" si="2"/>
        <v>0</v>
      </c>
      <c r="O20" s="188">
        <f t="shared" si="2"/>
        <v>0</v>
      </c>
      <c r="P20" s="180">
        <f t="shared" si="2"/>
        <v>0</v>
      </c>
    </row>
    <row r="21" spans="1:16" s="189" customFormat="1" ht="25.5" hidden="1">
      <c r="A21" s="182"/>
      <c r="B21" s="190" t="s">
        <v>126</v>
      </c>
      <c r="C21" s="190" t="s">
        <v>124</v>
      </c>
      <c r="D21" s="191" t="s">
        <v>127</v>
      </c>
      <c r="E21" s="180"/>
      <c r="F21" s="188"/>
      <c r="G21" s="188"/>
      <c r="H21" s="188"/>
      <c r="I21" s="188"/>
      <c r="J21" s="180"/>
      <c r="K21" s="188"/>
      <c r="L21" s="188"/>
      <c r="M21" s="188"/>
      <c r="N21" s="188"/>
      <c r="O21" s="188"/>
      <c r="P21" s="180"/>
    </row>
    <row r="22" spans="1:16" s="165" customFormat="1" ht="25.5" hidden="1">
      <c r="A22" s="182" t="s">
        <v>128</v>
      </c>
      <c r="B22" s="183" t="s">
        <v>129</v>
      </c>
      <c r="C22" s="183" t="s">
        <v>130</v>
      </c>
      <c r="D22" s="186" t="s">
        <v>131</v>
      </c>
      <c r="E22" s="180"/>
      <c r="F22" s="185"/>
      <c r="G22" s="185"/>
      <c r="H22" s="185"/>
      <c r="I22" s="185"/>
      <c r="J22" s="180"/>
      <c r="K22" s="185"/>
      <c r="L22" s="185"/>
      <c r="M22" s="185"/>
      <c r="N22" s="185"/>
      <c r="O22" s="185"/>
      <c r="P22" s="180"/>
    </row>
    <row r="23" spans="1:16" s="165" customFormat="1" ht="24" customHeight="1" hidden="1">
      <c r="A23" s="182" t="s">
        <v>132</v>
      </c>
      <c r="B23" s="183"/>
      <c r="C23" s="183"/>
      <c r="D23" s="192" t="s">
        <v>133</v>
      </c>
      <c r="E23" s="180">
        <f>E24</f>
        <v>0</v>
      </c>
      <c r="F23" s="185">
        <f aca="true" t="shared" si="3" ref="F23:P23">F24</f>
        <v>0</v>
      </c>
      <c r="G23" s="185">
        <f t="shared" si="3"/>
        <v>0</v>
      </c>
      <c r="H23" s="185">
        <f t="shared" si="3"/>
        <v>0</v>
      </c>
      <c r="I23" s="185">
        <f t="shared" si="3"/>
        <v>0</v>
      </c>
      <c r="J23" s="180">
        <f t="shared" si="3"/>
        <v>0</v>
      </c>
      <c r="K23" s="185">
        <f t="shared" si="3"/>
        <v>0</v>
      </c>
      <c r="L23" s="185">
        <f t="shared" si="3"/>
        <v>0</v>
      </c>
      <c r="M23" s="185">
        <f t="shared" si="3"/>
        <v>0</v>
      </c>
      <c r="N23" s="185">
        <f t="shared" si="3"/>
        <v>0</v>
      </c>
      <c r="O23" s="185">
        <f t="shared" si="3"/>
        <v>0</v>
      </c>
      <c r="P23" s="180">
        <f t="shared" si="3"/>
        <v>0</v>
      </c>
    </row>
    <row r="24" spans="1:16" s="165" customFormat="1" ht="22.5" customHeight="1" hidden="1">
      <c r="A24" s="182" t="s">
        <v>134</v>
      </c>
      <c r="B24" s="183"/>
      <c r="C24" s="183"/>
      <c r="D24" s="192" t="s">
        <v>133</v>
      </c>
      <c r="E24" s="180">
        <f>E25+E26+E29+E36+E39+E42+E46+E49+E52+E55+E58+E59+E60+E61+E62</f>
        <v>0</v>
      </c>
      <c r="F24" s="185">
        <f aca="true" t="shared" si="4" ref="F24:P24">F25+F26+F29+F36+F39+F42+F46+F49+F52+F55+F58+F59+F60+F61+F62</f>
        <v>0</v>
      </c>
      <c r="G24" s="185">
        <f t="shared" si="4"/>
        <v>0</v>
      </c>
      <c r="H24" s="185">
        <f t="shared" si="4"/>
        <v>0</v>
      </c>
      <c r="I24" s="185">
        <f t="shared" si="4"/>
        <v>0</v>
      </c>
      <c r="J24" s="180">
        <f t="shared" si="4"/>
        <v>0</v>
      </c>
      <c r="K24" s="185">
        <f t="shared" si="4"/>
        <v>0</v>
      </c>
      <c r="L24" s="185">
        <f t="shared" si="4"/>
        <v>0</v>
      </c>
      <c r="M24" s="185">
        <f t="shared" si="4"/>
        <v>0</v>
      </c>
      <c r="N24" s="185">
        <f t="shared" si="4"/>
        <v>0</v>
      </c>
      <c r="O24" s="185">
        <f t="shared" si="4"/>
        <v>0</v>
      </c>
      <c r="P24" s="180">
        <f t="shared" si="4"/>
        <v>0</v>
      </c>
    </row>
    <row r="25" spans="1:16" s="165" customFormat="1" ht="25.5" hidden="1">
      <c r="A25" s="182" t="s">
        <v>135</v>
      </c>
      <c r="B25" s="182" t="s">
        <v>136</v>
      </c>
      <c r="C25" s="182" t="s">
        <v>137</v>
      </c>
      <c r="D25" s="192" t="s">
        <v>138</v>
      </c>
      <c r="E25" s="180"/>
      <c r="F25" s="185"/>
      <c r="G25" s="185">
        <v>0</v>
      </c>
      <c r="H25" s="185">
        <v>0</v>
      </c>
      <c r="I25" s="185">
        <v>0</v>
      </c>
      <c r="J25" s="180"/>
      <c r="K25" s="185"/>
      <c r="L25" s="185"/>
      <c r="M25" s="185"/>
      <c r="N25" s="185">
        <v>0</v>
      </c>
      <c r="O25" s="185">
        <v>0</v>
      </c>
      <c r="P25" s="180">
        <f>E25+J25</f>
        <v>0</v>
      </c>
    </row>
    <row r="26" spans="1:16" s="165" customFormat="1" ht="24.75" customHeight="1" hidden="1">
      <c r="A26" s="182" t="s">
        <v>139</v>
      </c>
      <c r="B26" s="183" t="s">
        <v>140</v>
      </c>
      <c r="C26" s="182"/>
      <c r="D26" s="192" t="s">
        <v>141</v>
      </c>
      <c r="E26" s="180">
        <f>E27+E28</f>
        <v>0</v>
      </c>
      <c r="F26" s="185">
        <f aca="true" t="shared" si="5" ref="F26:P26">F27+F28</f>
        <v>0</v>
      </c>
      <c r="G26" s="185">
        <f t="shared" si="5"/>
        <v>0</v>
      </c>
      <c r="H26" s="185">
        <f t="shared" si="5"/>
        <v>0</v>
      </c>
      <c r="I26" s="185">
        <f t="shared" si="5"/>
        <v>0</v>
      </c>
      <c r="J26" s="180">
        <f t="shared" si="5"/>
        <v>0</v>
      </c>
      <c r="K26" s="185">
        <f t="shared" si="5"/>
        <v>0</v>
      </c>
      <c r="L26" s="185">
        <f t="shared" si="5"/>
        <v>0</v>
      </c>
      <c r="M26" s="185">
        <f t="shared" si="5"/>
        <v>0</v>
      </c>
      <c r="N26" s="185">
        <f t="shared" si="5"/>
        <v>0</v>
      </c>
      <c r="O26" s="185">
        <f t="shared" si="5"/>
        <v>0</v>
      </c>
      <c r="P26" s="180">
        <f t="shared" si="5"/>
        <v>0</v>
      </c>
    </row>
    <row r="27" spans="1:16" s="165" customFormat="1" ht="24.75" customHeight="1" hidden="1">
      <c r="A27" s="193" t="s">
        <v>142</v>
      </c>
      <c r="B27" s="190" t="s">
        <v>143</v>
      </c>
      <c r="C27" s="190" t="s">
        <v>144</v>
      </c>
      <c r="D27" s="191" t="s">
        <v>145</v>
      </c>
      <c r="E27" s="180"/>
      <c r="F27" s="185"/>
      <c r="G27" s="185"/>
      <c r="H27" s="185"/>
      <c r="I27" s="185"/>
      <c r="J27" s="180"/>
      <c r="K27" s="185"/>
      <c r="L27" s="185"/>
      <c r="M27" s="185"/>
      <c r="N27" s="185"/>
      <c r="O27" s="185"/>
      <c r="P27" s="180"/>
    </row>
    <row r="28" spans="1:16" s="165" customFormat="1" ht="24.75" customHeight="1" hidden="1">
      <c r="A28" s="193" t="s">
        <v>146</v>
      </c>
      <c r="B28" s="190" t="s">
        <v>147</v>
      </c>
      <c r="C28" s="190" t="s">
        <v>144</v>
      </c>
      <c r="D28" s="191" t="s">
        <v>148</v>
      </c>
      <c r="E28" s="180"/>
      <c r="F28" s="185"/>
      <c r="G28" s="185"/>
      <c r="H28" s="185"/>
      <c r="I28" s="185"/>
      <c r="J28" s="180"/>
      <c r="K28" s="185"/>
      <c r="L28" s="185"/>
      <c r="M28" s="185"/>
      <c r="N28" s="185"/>
      <c r="O28" s="185"/>
      <c r="P28" s="180"/>
    </row>
    <row r="29" spans="1:16" s="165" customFormat="1" ht="25.5" hidden="1">
      <c r="A29" s="182" t="s">
        <v>149</v>
      </c>
      <c r="B29" s="183"/>
      <c r="C29" s="183"/>
      <c r="D29" s="194" t="s">
        <v>150</v>
      </c>
      <c r="E29" s="180">
        <f>SUM(E30:E35)</f>
        <v>0</v>
      </c>
      <c r="F29" s="185">
        <f aca="true" t="shared" si="6" ref="F29:P29">SUM(F30:F35)</f>
        <v>0</v>
      </c>
      <c r="G29" s="185">
        <f t="shared" si="6"/>
        <v>0</v>
      </c>
      <c r="H29" s="185">
        <f t="shared" si="6"/>
        <v>0</v>
      </c>
      <c r="I29" s="185">
        <f t="shared" si="6"/>
        <v>0</v>
      </c>
      <c r="J29" s="180">
        <f t="shared" si="6"/>
        <v>0</v>
      </c>
      <c r="K29" s="185">
        <f t="shared" si="6"/>
        <v>0</v>
      </c>
      <c r="L29" s="185">
        <f t="shared" si="6"/>
        <v>0</v>
      </c>
      <c r="M29" s="185">
        <f t="shared" si="6"/>
        <v>0</v>
      </c>
      <c r="N29" s="185">
        <f t="shared" si="6"/>
        <v>0</v>
      </c>
      <c r="O29" s="185">
        <f t="shared" si="6"/>
        <v>0</v>
      </c>
      <c r="P29" s="180">
        <f t="shared" si="6"/>
        <v>0</v>
      </c>
    </row>
    <row r="30" spans="1:16" s="165" customFormat="1" ht="25.5" hidden="1">
      <c r="A30" s="193" t="s">
        <v>151</v>
      </c>
      <c r="B30" s="190" t="s">
        <v>152</v>
      </c>
      <c r="C30" s="195" t="s">
        <v>153</v>
      </c>
      <c r="D30" s="196" t="s">
        <v>154</v>
      </c>
      <c r="E30" s="197"/>
      <c r="F30" s="185"/>
      <c r="G30" s="185"/>
      <c r="H30" s="185"/>
      <c r="I30" s="185"/>
      <c r="J30" s="180"/>
      <c r="K30" s="185"/>
      <c r="L30" s="185"/>
      <c r="M30" s="185"/>
      <c r="N30" s="185"/>
      <c r="O30" s="185"/>
      <c r="P30" s="180"/>
    </row>
    <row r="31" spans="1:16" s="165" customFormat="1" ht="25.5" hidden="1">
      <c r="A31" s="193" t="s">
        <v>155</v>
      </c>
      <c r="B31" s="190" t="s">
        <v>156</v>
      </c>
      <c r="C31" s="195" t="s">
        <v>153</v>
      </c>
      <c r="D31" s="196" t="s">
        <v>157</v>
      </c>
      <c r="E31" s="197"/>
      <c r="F31" s="185"/>
      <c r="G31" s="185"/>
      <c r="H31" s="185"/>
      <c r="I31" s="185"/>
      <c r="J31" s="180"/>
      <c r="K31" s="185"/>
      <c r="L31" s="185"/>
      <c r="M31" s="185"/>
      <c r="N31" s="185"/>
      <c r="O31" s="185"/>
      <c r="P31" s="180"/>
    </row>
    <row r="32" spans="1:16" s="165" customFormat="1" ht="25.5" hidden="1">
      <c r="A32" s="193" t="s">
        <v>158</v>
      </c>
      <c r="B32" s="190" t="s">
        <v>159</v>
      </c>
      <c r="C32" s="195" t="s">
        <v>153</v>
      </c>
      <c r="D32" s="196" t="s">
        <v>160</v>
      </c>
      <c r="E32" s="197"/>
      <c r="F32" s="185"/>
      <c r="G32" s="185"/>
      <c r="H32" s="185"/>
      <c r="I32" s="185"/>
      <c r="J32" s="180"/>
      <c r="K32" s="185"/>
      <c r="L32" s="185"/>
      <c r="M32" s="185"/>
      <c r="N32" s="185"/>
      <c r="O32" s="185"/>
      <c r="P32" s="180"/>
    </row>
    <row r="33" spans="1:16" s="165" customFormat="1" ht="25.5" hidden="1">
      <c r="A33" s="193" t="s">
        <v>161</v>
      </c>
      <c r="B33" s="190" t="s">
        <v>162</v>
      </c>
      <c r="C33" s="195" t="s">
        <v>153</v>
      </c>
      <c r="D33" s="196" t="s">
        <v>163</v>
      </c>
      <c r="E33" s="197"/>
      <c r="F33" s="185"/>
      <c r="G33" s="185"/>
      <c r="H33" s="185"/>
      <c r="I33" s="185"/>
      <c r="J33" s="180"/>
      <c r="K33" s="185"/>
      <c r="L33" s="185"/>
      <c r="M33" s="185"/>
      <c r="N33" s="185"/>
      <c r="O33" s="185"/>
      <c r="P33" s="180"/>
    </row>
    <row r="34" spans="1:16" s="165" customFormat="1" ht="25.5" hidden="1">
      <c r="A34" s="193" t="s">
        <v>164</v>
      </c>
      <c r="B34" s="190" t="s">
        <v>165</v>
      </c>
      <c r="C34" s="195" t="s">
        <v>153</v>
      </c>
      <c r="D34" s="196" t="s">
        <v>166</v>
      </c>
      <c r="E34" s="197"/>
      <c r="F34" s="185"/>
      <c r="G34" s="185"/>
      <c r="H34" s="185"/>
      <c r="I34" s="185"/>
      <c r="J34" s="180"/>
      <c r="K34" s="185"/>
      <c r="L34" s="185"/>
      <c r="M34" s="185"/>
      <c r="N34" s="185"/>
      <c r="O34" s="185"/>
      <c r="P34" s="180"/>
    </row>
    <row r="35" spans="1:16" s="165" customFormat="1" ht="29.25" customHeight="1" hidden="1">
      <c r="A35" s="193" t="s">
        <v>167</v>
      </c>
      <c r="B35" s="190" t="s">
        <v>168</v>
      </c>
      <c r="C35" s="195" t="s">
        <v>153</v>
      </c>
      <c r="D35" s="196" t="s">
        <v>169</v>
      </c>
      <c r="E35" s="197"/>
      <c r="F35" s="185"/>
      <c r="G35" s="185"/>
      <c r="H35" s="185"/>
      <c r="I35" s="185"/>
      <c r="J35" s="180"/>
      <c r="K35" s="185"/>
      <c r="L35" s="185"/>
      <c r="M35" s="185"/>
      <c r="N35" s="185"/>
      <c r="O35" s="185"/>
      <c r="P35" s="180"/>
    </row>
    <row r="36" spans="1:16" s="165" customFormat="1" ht="42" customHeight="1" hidden="1">
      <c r="A36" s="182" t="s">
        <v>170</v>
      </c>
      <c r="B36" s="182" t="s">
        <v>171</v>
      </c>
      <c r="C36" s="183"/>
      <c r="D36" s="192" t="s">
        <v>172</v>
      </c>
      <c r="E36" s="180">
        <f>E37+E38</f>
        <v>0</v>
      </c>
      <c r="F36" s="185">
        <f aca="true" t="shared" si="7" ref="F36:P36">F37+F38</f>
        <v>0</v>
      </c>
      <c r="G36" s="185">
        <f t="shared" si="7"/>
        <v>0</v>
      </c>
      <c r="H36" s="185">
        <f t="shared" si="7"/>
        <v>0</v>
      </c>
      <c r="I36" s="185">
        <f t="shared" si="7"/>
        <v>0</v>
      </c>
      <c r="J36" s="180">
        <f t="shared" si="7"/>
        <v>0</v>
      </c>
      <c r="K36" s="185">
        <f t="shared" si="7"/>
        <v>0</v>
      </c>
      <c r="L36" s="185">
        <f t="shared" si="7"/>
        <v>0</v>
      </c>
      <c r="M36" s="185">
        <f t="shared" si="7"/>
        <v>0</v>
      </c>
      <c r="N36" s="185">
        <f t="shared" si="7"/>
        <v>0</v>
      </c>
      <c r="O36" s="185">
        <f t="shared" si="7"/>
        <v>0</v>
      </c>
      <c r="P36" s="180">
        <f t="shared" si="7"/>
        <v>0</v>
      </c>
    </row>
    <row r="37" spans="1:16" s="165" customFormat="1" ht="22.5" customHeight="1" hidden="1">
      <c r="A37" s="183" t="s">
        <v>173</v>
      </c>
      <c r="B37" s="183" t="s">
        <v>174</v>
      </c>
      <c r="C37" s="190" t="s">
        <v>153</v>
      </c>
      <c r="D37" s="198" t="s">
        <v>175</v>
      </c>
      <c r="E37" s="180"/>
      <c r="F37" s="185"/>
      <c r="G37" s="185"/>
      <c r="H37" s="185"/>
      <c r="I37" s="185"/>
      <c r="J37" s="180"/>
      <c r="K37" s="185"/>
      <c r="L37" s="185"/>
      <c r="M37" s="185"/>
      <c r="N37" s="185"/>
      <c r="O37" s="185"/>
      <c r="P37" s="180"/>
    </row>
    <row r="38" spans="1:16" s="165" customFormat="1" ht="22.5" customHeight="1" hidden="1">
      <c r="A38" s="183" t="s">
        <v>176</v>
      </c>
      <c r="B38" s="183" t="s">
        <v>177</v>
      </c>
      <c r="C38" s="190" t="s">
        <v>153</v>
      </c>
      <c r="D38" s="198" t="s">
        <v>178</v>
      </c>
      <c r="E38" s="180"/>
      <c r="F38" s="185"/>
      <c r="G38" s="185"/>
      <c r="H38" s="185"/>
      <c r="I38" s="185"/>
      <c r="J38" s="180"/>
      <c r="K38" s="185"/>
      <c r="L38" s="185"/>
      <c r="M38" s="185"/>
      <c r="N38" s="185"/>
      <c r="O38" s="185"/>
      <c r="P38" s="180"/>
    </row>
    <row r="39" spans="1:16" s="165" customFormat="1" ht="25.5" hidden="1">
      <c r="A39" s="183" t="s">
        <v>179</v>
      </c>
      <c r="B39" s="183"/>
      <c r="C39" s="183"/>
      <c r="D39" s="192" t="s">
        <v>180</v>
      </c>
      <c r="E39" s="180">
        <f>E40+E41</f>
        <v>0</v>
      </c>
      <c r="F39" s="185"/>
      <c r="G39" s="185">
        <f aca="true" t="shared" si="8" ref="G39:P39">G40+G41</f>
        <v>0</v>
      </c>
      <c r="H39" s="185">
        <f t="shared" si="8"/>
        <v>0</v>
      </c>
      <c r="I39" s="185">
        <f t="shared" si="8"/>
        <v>0</v>
      </c>
      <c r="J39" s="180">
        <f t="shared" si="8"/>
        <v>0</v>
      </c>
      <c r="K39" s="185">
        <f t="shared" si="8"/>
        <v>0</v>
      </c>
      <c r="L39" s="185">
        <f t="shared" si="8"/>
        <v>0</v>
      </c>
      <c r="M39" s="185">
        <f t="shared" si="8"/>
        <v>0</v>
      </c>
      <c r="N39" s="185">
        <f t="shared" si="8"/>
        <v>0</v>
      </c>
      <c r="O39" s="185">
        <f t="shared" si="8"/>
        <v>0</v>
      </c>
      <c r="P39" s="180">
        <f t="shared" si="8"/>
        <v>0</v>
      </c>
    </row>
    <row r="40" spans="1:16" s="165" customFormat="1" ht="38.25" hidden="1">
      <c r="A40" s="190" t="s">
        <v>181</v>
      </c>
      <c r="B40" s="190" t="s">
        <v>182</v>
      </c>
      <c r="C40" s="199" t="s">
        <v>183</v>
      </c>
      <c r="D40" s="191" t="s">
        <v>184</v>
      </c>
      <c r="E40" s="180"/>
      <c r="F40" s="200"/>
      <c r="G40" s="200">
        <v>0</v>
      </c>
      <c r="H40" s="200">
        <v>0</v>
      </c>
      <c r="I40" s="200">
        <v>0</v>
      </c>
      <c r="J40" s="180">
        <v>0</v>
      </c>
      <c r="K40" s="200">
        <v>0</v>
      </c>
      <c r="L40" s="200">
        <v>0</v>
      </c>
      <c r="M40" s="200">
        <v>0</v>
      </c>
      <c r="N40" s="200">
        <v>0</v>
      </c>
      <c r="O40" s="200">
        <v>0</v>
      </c>
      <c r="P40" s="180">
        <f>E40+J40</f>
        <v>0</v>
      </c>
    </row>
    <row r="41" spans="1:16" s="165" customFormat="1" ht="25.5" hidden="1">
      <c r="A41" s="190" t="s">
        <v>185</v>
      </c>
      <c r="B41" s="199" t="s">
        <v>186</v>
      </c>
      <c r="C41" s="199" t="s">
        <v>183</v>
      </c>
      <c r="D41" s="198" t="s">
        <v>187</v>
      </c>
      <c r="E41" s="180"/>
      <c r="F41" s="200"/>
      <c r="G41" s="200"/>
      <c r="H41" s="200"/>
      <c r="I41" s="200"/>
      <c r="J41" s="180"/>
      <c r="K41" s="200"/>
      <c r="L41" s="200"/>
      <c r="M41" s="200"/>
      <c r="N41" s="200"/>
      <c r="O41" s="200"/>
      <c r="P41" s="180"/>
    </row>
    <row r="42" spans="1:16" s="165" customFormat="1" ht="25.5" hidden="1">
      <c r="A42" s="183" t="s">
        <v>188</v>
      </c>
      <c r="B42" s="183"/>
      <c r="C42" s="183"/>
      <c r="D42" s="192" t="s">
        <v>189</v>
      </c>
      <c r="E42" s="180">
        <f>E43+E44+E45</f>
        <v>0</v>
      </c>
      <c r="F42" s="185">
        <f aca="true" t="shared" si="9" ref="F42:P42">F43+F44+F45</f>
        <v>0</v>
      </c>
      <c r="G42" s="185"/>
      <c r="H42" s="185"/>
      <c r="I42" s="185">
        <f t="shared" si="9"/>
        <v>0</v>
      </c>
      <c r="J42" s="180">
        <f t="shared" si="9"/>
        <v>0</v>
      </c>
      <c r="K42" s="185">
        <f t="shared" si="9"/>
        <v>0</v>
      </c>
      <c r="L42" s="185">
        <f t="shared" si="9"/>
        <v>0</v>
      </c>
      <c r="M42" s="185">
        <f t="shared" si="9"/>
        <v>0</v>
      </c>
      <c r="N42" s="185">
        <f t="shared" si="9"/>
        <v>0</v>
      </c>
      <c r="O42" s="185">
        <f t="shared" si="9"/>
        <v>0</v>
      </c>
      <c r="P42" s="180">
        <f t="shared" si="9"/>
        <v>0</v>
      </c>
    </row>
    <row r="43" spans="1:16" s="165" customFormat="1" ht="38.25" hidden="1">
      <c r="A43" s="190" t="s">
        <v>190</v>
      </c>
      <c r="B43" s="190" t="s">
        <v>191</v>
      </c>
      <c r="C43" s="199" t="s">
        <v>183</v>
      </c>
      <c r="D43" s="198" t="s">
        <v>192</v>
      </c>
      <c r="E43" s="180"/>
      <c r="F43" s="200"/>
      <c r="G43" s="200"/>
      <c r="H43" s="200"/>
      <c r="I43" s="200">
        <v>0</v>
      </c>
      <c r="J43" s="180"/>
      <c r="K43" s="200"/>
      <c r="L43" s="200">
        <v>0</v>
      </c>
      <c r="M43" s="200">
        <v>0</v>
      </c>
      <c r="N43" s="200">
        <v>0</v>
      </c>
      <c r="O43" s="200">
        <v>0</v>
      </c>
      <c r="P43" s="180">
        <f>E43+J43</f>
        <v>0</v>
      </c>
    </row>
    <row r="44" spans="1:16" s="165" customFormat="1" ht="38.25" hidden="1">
      <c r="A44" s="190" t="s">
        <v>193</v>
      </c>
      <c r="B44" s="190" t="s">
        <v>194</v>
      </c>
      <c r="C44" s="199" t="s">
        <v>183</v>
      </c>
      <c r="D44" s="191" t="s">
        <v>195</v>
      </c>
      <c r="E44" s="180"/>
      <c r="F44" s="200"/>
      <c r="G44" s="200">
        <v>0</v>
      </c>
      <c r="H44" s="200">
        <v>0</v>
      </c>
      <c r="I44" s="200">
        <v>0</v>
      </c>
      <c r="J44" s="180">
        <v>0</v>
      </c>
      <c r="K44" s="200">
        <v>0</v>
      </c>
      <c r="L44" s="200">
        <v>0</v>
      </c>
      <c r="M44" s="200">
        <v>0</v>
      </c>
      <c r="N44" s="200">
        <v>0</v>
      </c>
      <c r="O44" s="200">
        <v>0</v>
      </c>
      <c r="P44" s="180">
        <f>E44+J44</f>
        <v>0</v>
      </c>
    </row>
    <row r="45" spans="1:16" s="165" customFormat="1" ht="18.75" customHeight="1" hidden="1">
      <c r="A45" s="183" t="s">
        <v>196</v>
      </c>
      <c r="B45" s="190" t="s">
        <v>197</v>
      </c>
      <c r="C45" s="199" t="s">
        <v>183</v>
      </c>
      <c r="D45" s="191" t="s">
        <v>198</v>
      </c>
      <c r="E45" s="180">
        <v>0</v>
      </c>
      <c r="F45" s="200">
        <v>0</v>
      </c>
      <c r="G45" s="200">
        <v>0</v>
      </c>
      <c r="H45" s="200">
        <v>0</v>
      </c>
      <c r="I45" s="200">
        <v>0</v>
      </c>
      <c r="J45" s="180">
        <v>0</v>
      </c>
      <c r="K45" s="200">
        <v>0</v>
      </c>
      <c r="L45" s="200">
        <v>0</v>
      </c>
      <c r="M45" s="200">
        <v>0</v>
      </c>
      <c r="N45" s="200">
        <v>0</v>
      </c>
      <c r="O45" s="200">
        <v>0</v>
      </c>
      <c r="P45" s="180">
        <f>E45+J45</f>
        <v>0</v>
      </c>
    </row>
    <row r="46" spans="1:16" s="165" customFormat="1" ht="26.25" customHeight="1" hidden="1">
      <c r="A46" s="183" t="s">
        <v>199</v>
      </c>
      <c r="B46" s="183"/>
      <c r="C46" s="183"/>
      <c r="D46" s="192" t="s">
        <v>200</v>
      </c>
      <c r="E46" s="180">
        <f>E47+E48</f>
        <v>0</v>
      </c>
      <c r="F46" s="185"/>
      <c r="G46" s="185">
        <f aca="true" t="shared" si="10" ref="G46:P46">G47+G48</f>
        <v>0</v>
      </c>
      <c r="H46" s="185">
        <f t="shared" si="10"/>
        <v>0</v>
      </c>
      <c r="I46" s="185">
        <f t="shared" si="10"/>
        <v>0</v>
      </c>
      <c r="J46" s="180">
        <f t="shared" si="10"/>
        <v>0</v>
      </c>
      <c r="K46" s="185">
        <f t="shared" si="10"/>
        <v>0</v>
      </c>
      <c r="L46" s="185">
        <f t="shared" si="10"/>
        <v>0</v>
      </c>
      <c r="M46" s="185">
        <f t="shared" si="10"/>
        <v>0</v>
      </c>
      <c r="N46" s="185">
        <f t="shared" si="10"/>
        <v>0</v>
      </c>
      <c r="O46" s="185">
        <f t="shared" si="10"/>
        <v>0</v>
      </c>
      <c r="P46" s="180">
        <f t="shared" si="10"/>
        <v>0</v>
      </c>
    </row>
    <row r="47" spans="1:16" s="165" customFormat="1" ht="33" customHeight="1" hidden="1">
      <c r="A47" s="183" t="s">
        <v>201</v>
      </c>
      <c r="B47" s="190" t="s">
        <v>202</v>
      </c>
      <c r="C47" s="199" t="s">
        <v>203</v>
      </c>
      <c r="D47" s="191" t="s">
        <v>204</v>
      </c>
      <c r="E47" s="180"/>
      <c r="F47" s="185"/>
      <c r="G47" s="185"/>
      <c r="H47" s="185"/>
      <c r="I47" s="185"/>
      <c r="J47" s="180"/>
      <c r="K47" s="185"/>
      <c r="L47" s="185"/>
      <c r="M47" s="185"/>
      <c r="N47" s="185"/>
      <c r="O47" s="185"/>
      <c r="P47" s="180"/>
    </row>
    <row r="48" spans="1:16" s="165" customFormat="1" ht="51" hidden="1">
      <c r="A48" s="183" t="s">
        <v>205</v>
      </c>
      <c r="B48" s="190" t="s">
        <v>206</v>
      </c>
      <c r="C48" s="199" t="s">
        <v>203</v>
      </c>
      <c r="D48" s="201" t="s">
        <v>207</v>
      </c>
      <c r="E48" s="180"/>
      <c r="F48" s="200"/>
      <c r="G48" s="200">
        <v>0</v>
      </c>
      <c r="H48" s="200">
        <v>0</v>
      </c>
      <c r="I48" s="200">
        <v>0</v>
      </c>
      <c r="J48" s="180">
        <v>0</v>
      </c>
      <c r="K48" s="200">
        <v>0</v>
      </c>
      <c r="L48" s="200">
        <v>0</v>
      </c>
      <c r="M48" s="200">
        <v>0</v>
      </c>
      <c r="N48" s="200">
        <v>0</v>
      </c>
      <c r="O48" s="200">
        <v>0</v>
      </c>
      <c r="P48" s="180">
        <f>E48+J48</f>
        <v>0</v>
      </c>
    </row>
    <row r="49" spans="1:16" s="165" customFormat="1" ht="12.75" hidden="1">
      <c r="A49" s="183" t="s">
        <v>208</v>
      </c>
      <c r="B49" s="183" t="s">
        <v>123</v>
      </c>
      <c r="C49" s="182"/>
      <c r="D49" s="192" t="s">
        <v>125</v>
      </c>
      <c r="E49" s="180">
        <f>SUM(E50:E51)</f>
        <v>0</v>
      </c>
      <c r="F49" s="185">
        <f aca="true" t="shared" si="11" ref="F49:P49">SUM(F50:F51)</f>
        <v>0</v>
      </c>
      <c r="G49" s="185">
        <f t="shared" si="11"/>
        <v>0</v>
      </c>
      <c r="H49" s="185">
        <f t="shared" si="11"/>
        <v>0</v>
      </c>
      <c r="I49" s="185">
        <f t="shared" si="11"/>
        <v>0</v>
      </c>
      <c r="J49" s="180">
        <f t="shared" si="11"/>
        <v>0</v>
      </c>
      <c r="K49" s="185">
        <f t="shared" si="11"/>
        <v>0</v>
      </c>
      <c r="L49" s="185">
        <f t="shared" si="11"/>
        <v>0</v>
      </c>
      <c r="M49" s="185">
        <f t="shared" si="11"/>
        <v>0</v>
      </c>
      <c r="N49" s="185">
        <f t="shared" si="11"/>
        <v>0</v>
      </c>
      <c r="O49" s="185">
        <f t="shared" si="11"/>
        <v>0</v>
      </c>
      <c r="P49" s="180">
        <f t="shared" si="11"/>
        <v>0</v>
      </c>
    </row>
    <row r="50" spans="1:16" s="165" customFormat="1" ht="38.25" hidden="1">
      <c r="A50" s="190" t="s">
        <v>209</v>
      </c>
      <c r="B50" s="190" t="s">
        <v>210</v>
      </c>
      <c r="C50" s="190" t="s">
        <v>124</v>
      </c>
      <c r="D50" s="198" t="s">
        <v>211</v>
      </c>
      <c r="E50" s="180"/>
      <c r="F50" s="185"/>
      <c r="G50" s="185"/>
      <c r="H50" s="185"/>
      <c r="I50" s="185"/>
      <c r="J50" s="180"/>
      <c r="K50" s="185"/>
      <c r="L50" s="185"/>
      <c r="M50" s="185"/>
      <c r="N50" s="185"/>
      <c r="O50" s="185"/>
      <c r="P50" s="180"/>
    </row>
    <row r="51" spans="1:16" s="165" customFormat="1" ht="25.5" hidden="1">
      <c r="A51" s="190" t="s">
        <v>212</v>
      </c>
      <c r="B51" s="190" t="s">
        <v>126</v>
      </c>
      <c r="C51" s="190" t="s">
        <v>124</v>
      </c>
      <c r="D51" s="198" t="s">
        <v>127</v>
      </c>
      <c r="E51" s="180"/>
      <c r="F51" s="185"/>
      <c r="G51" s="185"/>
      <c r="H51" s="185"/>
      <c r="I51" s="185"/>
      <c r="J51" s="180"/>
      <c r="K51" s="185"/>
      <c r="L51" s="185"/>
      <c r="M51" s="185"/>
      <c r="N51" s="185"/>
      <c r="O51" s="185"/>
      <c r="P51" s="180"/>
    </row>
    <row r="52" spans="1:16" s="165" customFormat="1" ht="27" customHeight="1" hidden="1">
      <c r="A52" s="183" t="s">
        <v>213</v>
      </c>
      <c r="B52" s="183" t="s">
        <v>214</v>
      </c>
      <c r="C52" s="183"/>
      <c r="D52" s="192" t="s">
        <v>215</v>
      </c>
      <c r="E52" s="180">
        <f>E53+E54</f>
        <v>0</v>
      </c>
      <c r="F52" s="185">
        <f aca="true" t="shared" si="12" ref="F52:P52">F53+F54</f>
        <v>0</v>
      </c>
      <c r="G52" s="185">
        <f t="shared" si="12"/>
        <v>0</v>
      </c>
      <c r="H52" s="185">
        <f t="shared" si="12"/>
        <v>0</v>
      </c>
      <c r="I52" s="185">
        <f t="shared" si="12"/>
        <v>0</v>
      </c>
      <c r="J52" s="180">
        <f t="shared" si="12"/>
        <v>0</v>
      </c>
      <c r="K52" s="185">
        <f t="shared" si="12"/>
        <v>0</v>
      </c>
      <c r="L52" s="185">
        <f t="shared" si="12"/>
        <v>0</v>
      </c>
      <c r="M52" s="185">
        <f t="shared" si="12"/>
        <v>0</v>
      </c>
      <c r="N52" s="185">
        <f t="shared" si="12"/>
        <v>0</v>
      </c>
      <c r="O52" s="185">
        <f t="shared" si="12"/>
        <v>0</v>
      </c>
      <c r="P52" s="180">
        <f t="shared" si="12"/>
        <v>0</v>
      </c>
    </row>
    <row r="53" spans="1:16" s="165" customFormat="1" ht="38.25" hidden="1">
      <c r="A53" s="190" t="s">
        <v>216</v>
      </c>
      <c r="B53" s="199" t="s">
        <v>217</v>
      </c>
      <c r="C53" s="199" t="s">
        <v>218</v>
      </c>
      <c r="D53" s="201" t="s">
        <v>219</v>
      </c>
      <c r="E53" s="180"/>
      <c r="F53" s="200"/>
      <c r="G53" s="200">
        <v>0</v>
      </c>
      <c r="H53" s="200">
        <v>0</v>
      </c>
      <c r="I53" s="200">
        <v>0</v>
      </c>
      <c r="J53" s="180">
        <v>0</v>
      </c>
      <c r="K53" s="200">
        <v>0</v>
      </c>
      <c r="L53" s="200">
        <v>0</v>
      </c>
      <c r="M53" s="200">
        <v>0</v>
      </c>
      <c r="N53" s="200">
        <v>0</v>
      </c>
      <c r="O53" s="200">
        <v>0</v>
      </c>
      <c r="P53" s="180">
        <f>E53+J53</f>
        <v>0</v>
      </c>
    </row>
    <row r="54" spans="1:16" s="165" customFormat="1" ht="36.75" customHeight="1" hidden="1">
      <c r="A54" s="190" t="s">
        <v>220</v>
      </c>
      <c r="B54" s="199" t="s">
        <v>221</v>
      </c>
      <c r="C54" s="199" t="s">
        <v>218</v>
      </c>
      <c r="D54" s="201" t="s">
        <v>222</v>
      </c>
      <c r="E54" s="180"/>
      <c r="F54" s="200"/>
      <c r="G54" s="200">
        <v>0</v>
      </c>
      <c r="H54" s="200">
        <v>0</v>
      </c>
      <c r="I54" s="200">
        <v>0</v>
      </c>
      <c r="J54" s="180">
        <v>0</v>
      </c>
      <c r="K54" s="200">
        <v>0</v>
      </c>
      <c r="L54" s="200">
        <v>0</v>
      </c>
      <c r="M54" s="200">
        <v>0</v>
      </c>
      <c r="N54" s="200">
        <v>0</v>
      </c>
      <c r="O54" s="200">
        <v>0</v>
      </c>
      <c r="P54" s="180">
        <f>E54+J54</f>
        <v>0</v>
      </c>
    </row>
    <row r="55" spans="1:16" s="165" customFormat="1" ht="27.75" customHeight="1" hidden="1">
      <c r="A55" s="183" t="s">
        <v>223</v>
      </c>
      <c r="B55" s="183"/>
      <c r="C55" s="183"/>
      <c r="D55" s="202" t="s">
        <v>224</v>
      </c>
      <c r="E55" s="180">
        <f>E56+E57</f>
        <v>0</v>
      </c>
      <c r="F55" s="185">
        <f aca="true" t="shared" si="13" ref="F55:P55">F56+F57</f>
        <v>0</v>
      </c>
      <c r="G55" s="185">
        <f t="shared" si="13"/>
        <v>0</v>
      </c>
      <c r="H55" s="185">
        <f t="shared" si="13"/>
        <v>0</v>
      </c>
      <c r="I55" s="185">
        <f t="shared" si="13"/>
        <v>0</v>
      </c>
      <c r="J55" s="180">
        <f t="shared" si="13"/>
        <v>0</v>
      </c>
      <c r="K55" s="185">
        <f t="shared" si="13"/>
        <v>0</v>
      </c>
      <c r="L55" s="185">
        <f t="shared" si="13"/>
        <v>0</v>
      </c>
      <c r="M55" s="185">
        <f t="shared" si="13"/>
        <v>0</v>
      </c>
      <c r="N55" s="185">
        <f t="shared" si="13"/>
        <v>0</v>
      </c>
      <c r="O55" s="185">
        <f t="shared" si="13"/>
        <v>0</v>
      </c>
      <c r="P55" s="180">
        <f t="shared" si="13"/>
        <v>0</v>
      </c>
    </row>
    <row r="56" spans="1:16" s="165" customFormat="1" ht="63.75" hidden="1">
      <c r="A56" s="190" t="s">
        <v>225</v>
      </c>
      <c r="B56" s="193" t="s">
        <v>226</v>
      </c>
      <c r="C56" s="199" t="s">
        <v>218</v>
      </c>
      <c r="D56" s="198" t="s">
        <v>227</v>
      </c>
      <c r="E56" s="180"/>
      <c r="F56" s="200"/>
      <c r="G56" s="200">
        <v>0</v>
      </c>
      <c r="H56" s="200">
        <v>0</v>
      </c>
      <c r="I56" s="200">
        <v>0</v>
      </c>
      <c r="J56" s="180">
        <v>0</v>
      </c>
      <c r="K56" s="200">
        <v>0</v>
      </c>
      <c r="L56" s="200">
        <v>0</v>
      </c>
      <c r="M56" s="200">
        <v>0</v>
      </c>
      <c r="N56" s="200">
        <v>0</v>
      </c>
      <c r="O56" s="200">
        <v>0</v>
      </c>
      <c r="P56" s="180">
        <f aca="true" t="shared" si="14" ref="P56:P111">E56+J56</f>
        <v>0</v>
      </c>
    </row>
    <row r="57" spans="1:16" s="165" customFormat="1" ht="51" hidden="1">
      <c r="A57" s="190" t="s">
        <v>228</v>
      </c>
      <c r="B57" s="193" t="s">
        <v>229</v>
      </c>
      <c r="C57" s="199" t="s">
        <v>218</v>
      </c>
      <c r="D57" s="198" t="s">
        <v>230</v>
      </c>
      <c r="E57" s="180"/>
      <c r="F57" s="200"/>
      <c r="G57" s="200">
        <v>0</v>
      </c>
      <c r="H57" s="200">
        <v>0</v>
      </c>
      <c r="I57" s="200">
        <v>0</v>
      </c>
      <c r="J57" s="180">
        <v>0</v>
      </c>
      <c r="K57" s="200">
        <v>0</v>
      </c>
      <c r="L57" s="200">
        <v>0</v>
      </c>
      <c r="M57" s="200">
        <v>0</v>
      </c>
      <c r="N57" s="200">
        <v>0</v>
      </c>
      <c r="O57" s="200">
        <v>0</v>
      </c>
      <c r="P57" s="180">
        <f t="shared" si="14"/>
        <v>0</v>
      </c>
    </row>
    <row r="58" spans="1:16" s="165" customFormat="1" ht="25.5" hidden="1">
      <c r="A58" s="183" t="s">
        <v>231</v>
      </c>
      <c r="B58" s="183" t="s">
        <v>232</v>
      </c>
      <c r="C58" s="182" t="s">
        <v>233</v>
      </c>
      <c r="D58" s="192" t="s">
        <v>234</v>
      </c>
      <c r="E58" s="180"/>
      <c r="F58" s="185"/>
      <c r="G58" s="185">
        <v>0</v>
      </c>
      <c r="H58" s="185">
        <v>0</v>
      </c>
      <c r="I58" s="185">
        <v>0</v>
      </c>
      <c r="J58" s="180">
        <v>0</v>
      </c>
      <c r="K58" s="185">
        <v>0</v>
      </c>
      <c r="L58" s="185">
        <v>0</v>
      </c>
      <c r="M58" s="185">
        <v>0</v>
      </c>
      <c r="N58" s="185">
        <v>0</v>
      </c>
      <c r="O58" s="185">
        <v>0</v>
      </c>
      <c r="P58" s="180">
        <f t="shared" si="14"/>
        <v>0</v>
      </c>
    </row>
    <row r="59" spans="1:16" s="165" customFormat="1" ht="25.5" hidden="1">
      <c r="A59" s="183" t="s">
        <v>235</v>
      </c>
      <c r="B59" s="182" t="s">
        <v>236</v>
      </c>
      <c r="C59" s="182" t="s">
        <v>237</v>
      </c>
      <c r="D59" s="192" t="s">
        <v>238</v>
      </c>
      <c r="E59" s="180"/>
      <c r="F59" s="185"/>
      <c r="G59" s="185">
        <v>0</v>
      </c>
      <c r="H59" s="185">
        <v>0</v>
      </c>
      <c r="I59" s="185">
        <v>0</v>
      </c>
      <c r="J59" s="180">
        <v>0</v>
      </c>
      <c r="K59" s="185">
        <v>0</v>
      </c>
      <c r="L59" s="185">
        <v>0</v>
      </c>
      <c r="M59" s="185">
        <v>0</v>
      </c>
      <c r="N59" s="185">
        <v>0</v>
      </c>
      <c r="O59" s="185">
        <v>0</v>
      </c>
      <c r="P59" s="180">
        <f t="shared" si="14"/>
        <v>0</v>
      </c>
    </row>
    <row r="60" spans="1:16" s="165" customFormat="1" ht="38.25" hidden="1">
      <c r="A60" s="183" t="s">
        <v>239</v>
      </c>
      <c r="B60" s="182" t="s">
        <v>240</v>
      </c>
      <c r="C60" s="182" t="s">
        <v>23</v>
      </c>
      <c r="D60" s="192" t="s">
        <v>241</v>
      </c>
      <c r="E60" s="180"/>
      <c r="F60" s="185"/>
      <c r="G60" s="185">
        <v>0</v>
      </c>
      <c r="H60" s="185">
        <v>0</v>
      </c>
      <c r="I60" s="185">
        <v>0</v>
      </c>
      <c r="J60" s="180">
        <v>0</v>
      </c>
      <c r="K60" s="185">
        <v>0</v>
      </c>
      <c r="L60" s="185">
        <v>0</v>
      </c>
      <c r="M60" s="185">
        <v>0</v>
      </c>
      <c r="N60" s="185">
        <v>0</v>
      </c>
      <c r="O60" s="185">
        <v>0</v>
      </c>
      <c r="P60" s="180">
        <f t="shared" si="14"/>
        <v>0</v>
      </c>
    </row>
    <row r="61" spans="1:16" s="165" customFormat="1" ht="25.5" hidden="1">
      <c r="A61" s="183" t="s">
        <v>242</v>
      </c>
      <c r="B61" s="183" t="s">
        <v>243</v>
      </c>
      <c r="C61" s="182" t="s">
        <v>244</v>
      </c>
      <c r="D61" s="192" t="s">
        <v>245</v>
      </c>
      <c r="E61" s="180"/>
      <c r="F61" s="185"/>
      <c r="G61" s="185">
        <v>0</v>
      </c>
      <c r="H61" s="185">
        <v>0</v>
      </c>
      <c r="I61" s="185">
        <v>0</v>
      </c>
      <c r="J61" s="180">
        <v>0</v>
      </c>
      <c r="K61" s="185">
        <v>0</v>
      </c>
      <c r="L61" s="185">
        <v>0</v>
      </c>
      <c r="M61" s="185">
        <v>0</v>
      </c>
      <c r="N61" s="185">
        <v>0</v>
      </c>
      <c r="O61" s="185">
        <v>0</v>
      </c>
      <c r="P61" s="180">
        <f t="shared" si="14"/>
        <v>0</v>
      </c>
    </row>
    <row r="62" spans="1:16" s="165" customFormat="1" ht="24" customHeight="1" hidden="1">
      <c r="A62" s="183" t="s">
        <v>246</v>
      </c>
      <c r="B62" s="183" t="s">
        <v>118</v>
      </c>
      <c r="C62" s="183" t="s">
        <v>119</v>
      </c>
      <c r="D62" s="186" t="s">
        <v>120</v>
      </c>
      <c r="E62" s="180"/>
      <c r="F62" s="185"/>
      <c r="G62" s="185">
        <v>0</v>
      </c>
      <c r="H62" s="185">
        <v>0</v>
      </c>
      <c r="I62" s="185">
        <v>0</v>
      </c>
      <c r="J62" s="180">
        <v>0</v>
      </c>
      <c r="K62" s="185">
        <v>0</v>
      </c>
      <c r="L62" s="185">
        <v>0</v>
      </c>
      <c r="M62" s="185">
        <v>0</v>
      </c>
      <c r="N62" s="185">
        <v>0</v>
      </c>
      <c r="O62" s="185">
        <v>0</v>
      </c>
      <c r="P62" s="180">
        <f t="shared" si="14"/>
        <v>0</v>
      </c>
    </row>
    <row r="63" spans="1:16" s="165" customFormat="1" ht="24" customHeight="1">
      <c r="A63" s="183" t="s">
        <v>117</v>
      </c>
      <c r="B63" s="183" t="s">
        <v>118</v>
      </c>
      <c r="C63" s="183" t="s">
        <v>119</v>
      </c>
      <c r="D63" s="191" t="s">
        <v>120</v>
      </c>
      <c r="E63" s="180">
        <f aca="true" t="shared" si="15" ref="E63:E125">F63+I63</f>
        <v>180000</v>
      </c>
      <c r="F63" s="185">
        <v>180000</v>
      </c>
      <c r="G63" s="185"/>
      <c r="H63" s="185"/>
      <c r="I63" s="185"/>
      <c r="J63" s="180">
        <f aca="true" t="shared" si="16" ref="J63:J125">K63+N63</f>
        <v>0</v>
      </c>
      <c r="K63" s="185"/>
      <c r="L63" s="185"/>
      <c r="M63" s="185"/>
      <c r="N63" s="185"/>
      <c r="O63" s="185"/>
      <c r="P63" s="180">
        <f>E63+J63</f>
        <v>180000</v>
      </c>
    </row>
    <row r="64" spans="1:137" s="181" customFormat="1" ht="18.75" customHeight="1" hidden="1">
      <c r="A64" s="177"/>
      <c r="B64" s="178" t="s">
        <v>247</v>
      </c>
      <c r="C64" s="178"/>
      <c r="D64" s="179" t="s">
        <v>248</v>
      </c>
      <c r="E64" s="180">
        <f t="shared" si="15"/>
        <v>0</v>
      </c>
      <c r="F64" s="180">
        <f>F66+F67+F71+F73</f>
        <v>0</v>
      </c>
      <c r="G64" s="180">
        <f>G66+G67+G71+G73</f>
        <v>0</v>
      </c>
      <c r="H64" s="180">
        <f>H66+H67+H71+H73</f>
        <v>0</v>
      </c>
      <c r="I64" s="180">
        <v>0</v>
      </c>
      <c r="J64" s="180">
        <f t="shared" si="16"/>
        <v>0</v>
      </c>
      <c r="K64" s="180">
        <v>0</v>
      </c>
      <c r="L64" s="180">
        <v>0</v>
      </c>
      <c r="M64" s="180">
        <v>0</v>
      </c>
      <c r="N64" s="180">
        <v>0</v>
      </c>
      <c r="O64" s="180">
        <v>0</v>
      </c>
      <c r="P64" s="180">
        <f t="shared" si="14"/>
        <v>0</v>
      </c>
      <c r="Q64" s="165"/>
      <c r="R64" s="165"/>
      <c r="S64" s="165"/>
      <c r="T64" s="165"/>
      <c r="U64" s="165"/>
      <c r="V64" s="165"/>
      <c r="W64" s="165"/>
      <c r="X64" s="165"/>
      <c r="Y64" s="165"/>
      <c r="Z64" s="165"/>
      <c r="AA64" s="165"/>
      <c r="AB64" s="165"/>
      <c r="AC64" s="165"/>
      <c r="AD64" s="165"/>
      <c r="AE64" s="165"/>
      <c r="AF64" s="165"/>
      <c r="AG64" s="165"/>
      <c r="AH64" s="165"/>
      <c r="AI64" s="165"/>
      <c r="AJ64" s="165"/>
      <c r="AK64" s="165"/>
      <c r="AL64" s="165"/>
      <c r="AM64" s="165"/>
      <c r="AN64" s="165"/>
      <c r="AO64" s="165"/>
      <c r="AP64" s="165"/>
      <c r="AQ64" s="165"/>
      <c r="AR64" s="165"/>
      <c r="AS64" s="165"/>
      <c r="AT64" s="165"/>
      <c r="AU64" s="165"/>
      <c r="AV64" s="165"/>
      <c r="AW64" s="165"/>
      <c r="AX64" s="165"/>
      <c r="AY64" s="165"/>
      <c r="AZ64" s="165"/>
      <c r="BA64" s="165"/>
      <c r="BB64" s="165"/>
      <c r="BC64" s="165"/>
      <c r="BD64" s="165"/>
      <c r="BE64" s="165"/>
      <c r="BF64" s="165"/>
      <c r="BG64" s="165"/>
      <c r="BH64" s="165"/>
      <c r="BI64" s="165"/>
      <c r="BJ64" s="165"/>
      <c r="BK64" s="165"/>
      <c r="BL64" s="165"/>
      <c r="BM64" s="165"/>
      <c r="BN64" s="165"/>
      <c r="BO64" s="165"/>
      <c r="BP64" s="165"/>
      <c r="BQ64" s="165"/>
      <c r="BR64" s="165"/>
      <c r="BS64" s="165"/>
      <c r="BT64" s="165"/>
      <c r="BU64" s="165"/>
      <c r="BV64" s="165"/>
      <c r="BW64" s="165"/>
      <c r="BX64" s="165"/>
      <c r="BY64" s="165"/>
      <c r="BZ64" s="165"/>
      <c r="CA64" s="165"/>
      <c r="CB64" s="165"/>
      <c r="CC64" s="165"/>
      <c r="CD64" s="165"/>
      <c r="CE64" s="165"/>
      <c r="CF64" s="165"/>
      <c r="CG64" s="165"/>
      <c r="CH64" s="165"/>
      <c r="CI64" s="165"/>
      <c r="CJ64" s="165"/>
      <c r="CK64" s="165"/>
      <c r="CL64" s="165"/>
      <c r="CM64" s="165"/>
      <c r="CN64" s="165"/>
      <c r="CO64" s="165"/>
      <c r="CP64" s="165"/>
      <c r="CQ64" s="165"/>
      <c r="CR64" s="165"/>
      <c r="CS64" s="165"/>
      <c r="CT64" s="165"/>
      <c r="CU64" s="165"/>
      <c r="CV64" s="165"/>
      <c r="CW64" s="165"/>
      <c r="CX64" s="165"/>
      <c r="CY64" s="165"/>
      <c r="CZ64" s="165"/>
      <c r="DA64" s="165"/>
      <c r="DB64" s="165"/>
      <c r="DC64" s="165"/>
      <c r="DD64" s="165"/>
      <c r="DE64" s="165"/>
      <c r="DF64" s="165"/>
      <c r="DG64" s="165"/>
      <c r="DH64" s="165"/>
      <c r="DI64" s="165"/>
      <c r="DJ64" s="165"/>
      <c r="DK64" s="165"/>
      <c r="DL64" s="165"/>
      <c r="DM64" s="165"/>
      <c r="DN64" s="165"/>
      <c r="DO64" s="165"/>
      <c r="DP64" s="165"/>
      <c r="DQ64" s="165"/>
      <c r="DR64" s="165"/>
      <c r="DS64" s="165"/>
      <c r="DT64" s="165"/>
      <c r="DU64" s="165"/>
      <c r="DV64" s="165"/>
      <c r="DW64" s="165"/>
      <c r="DX64" s="165"/>
      <c r="DY64" s="165"/>
      <c r="DZ64" s="165"/>
      <c r="EA64" s="165"/>
      <c r="EB64" s="165"/>
      <c r="EC64" s="165"/>
      <c r="ED64" s="165"/>
      <c r="EE64" s="165"/>
      <c r="EF64" s="165"/>
      <c r="EG64" s="165"/>
    </row>
    <row r="65" spans="1:16" s="165" customFormat="1" ht="21.75" customHeight="1" hidden="1">
      <c r="A65" s="182"/>
      <c r="B65" s="183"/>
      <c r="C65" s="183"/>
      <c r="D65" s="192" t="s">
        <v>248</v>
      </c>
      <c r="E65" s="180">
        <f t="shared" si="15"/>
        <v>0</v>
      </c>
      <c r="F65" s="185"/>
      <c r="G65" s="185"/>
      <c r="H65" s="185"/>
      <c r="I65" s="185">
        <v>0</v>
      </c>
      <c r="J65" s="180">
        <f t="shared" si="16"/>
        <v>0</v>
      </c>
      <c r="K65" s="185"/>
      <c r="L65" s="185">
        <v>0</v>
      </c>
      <c r="M65" s="185">
        <v>0</v>
      </c>
      <c r="N65" s="185">
        <v>0</v>
      </c>
      <c r="O65" s="185">
        <v>0</v>
      </c>
      <c r="P65" s="180">
        <f t="shared" si="14"/>
        <v>0</v>
      </c>
    </row>
    <row r="66" spans="1:16" s="165" customFormat="1" ht="21.75" customHeight="1" hidden="1">
      <c r="A66" s="182" t="s">
        <v>249</v>
      </c>
      <c r="B66" s="183" t="s">
        <v>250</v>
      </c>
      <c r="C66" s="183" t="s">
        <v>251</v>
      </c>
      <c r="D66" s="192" t="s">
        <v>92</v>
      </c>
      <c r="E66" s="180">
        <f t="shared" si="15"/>
        <v>0</v>
      </c>
      <c r="F66" s="185"/>
      <c r="G66" s="185"/>
      <c r="H66" s="185"/>
      <c r="I66" s="185"/>
      <c r="J66" s="180">
        <f t="shared" si="16"/>
        <v>0</v>
      </c>
      <c r="K66" s="185"/>
      <c r="L66" s="185"/>
      <c r="M66" s="185"/>
      <c r="N66" s="185"/>
      <c r="O66" s="185"/>
      <c r="P66" s="180">
        <f t="shared" si="14"/>
        <v>0</v>
      </c>
    </row>
    <row r="67" spans="1:16" s="165" customFormat="1" ht="70.5" customHeight="1" hidden="1">
      <c r="A67" s="183" t="s">
        <v>252</v>
      </c>
      <c r="B67" s="182" t="s">
        <v>253</v>
      </c>
      <c r="C67" s="182" t="s">
        <v>254</v>
      </c>
      <c r="D67" s="198" t="s">
        <v>255</v>
      </c>
      <c r="E67" s="180">
        <f t="shared" si="15"/>
        <v>0</v>
      </c>
      <c r="F67" s="185"/>
      <c r="G67" s="185"/>
      <c r="H67" s="185"/>
      <c r="I67" s="185">
        <v>0</v>
      </c>
      <c r="J67" s="180">
        <f t="shared" si="16"/>
        <v>0</v>
      </c>
      <c r="K67" s="185"/>
      <c r="L67" s="185">
        <v>0</v>
      </c>
      <c r="M67" s="185">
        <v>0</v>
      </c>
      <c r="N67" s="185">
        <v>0</v>
      </c>
      <c r="O67" s="185">
        <v>0</v>
      </c>
      <c r="P67" s="180">
        <f t="shared" si="14"/>
        <v>0</v>
      </c>
    </row>
    <row r="68" spans="1:16" s="165" customFormat="1" ht="18.75" customHeight="1" hidden="1">
      <c r="A68" s="183"/>
      <c r="B68" s="182"/>
      <c r="C68" s="182"/>
      <c r="D68" s="203" t="s">
        <v>256</v>
      </c>
      <c r="E68" s="180">
        <f t="shared" si="15"/>
        <v>0</v>
      </c>
      <c r="F68" s="185"/>
      <c r="G68" s="185"/>
      <c r="H68" s="185"/>
      <c r="I68" s="185"/>
      <c r="J68" s="180">
        <f t="shared" si="16"/>
        <v>0</v>
      </c>
      <c r="K68" s="185"/>
      <c r="L68" s="185"/>
      <c r="M68" s="185"/>
      <c r="N68" s="185"/>
      <c r="O68" s="185"/>
      <c r="P68" s="180">
        <f t="shared" si="14"/>
        <v>0</v>
      </c>
    </row>
    <row r="69" spans="1:16" s="165" customFormat="1" ht="39.75" customHeight="1" hidden="1">
      <c r="A69" s="183"/>
      <c r="B69" s="182"/>
      <c r="C69" s="182"/>
      <c r="D69" s="203" t="s">
        <v>257</v>
      </c>
      <c r="E69" s="180">
        <f t="shared" si="15"/>
        <v>0</v>
      </c>
      <c r="F69" s="185"/>
      <c r="G69" s="185"/>
      <c r="H69" s="185"/>
      <c r="I69" s="185"/>
      <c r="J69" s="180">
        <f t="shared" si="16"/>
        <v>0</v>
      </c>
      <c r="K69" s="185"/>
      <c r="L69" s="185"/>
      <c r="M69" s="185"/>
      <c r="N69" s="185"/>
      <c r="O69" s="185"/>
      <c r="P69" s="180">
        <f t="shared" si="14"/>
        <v>0</v>
      </c>
    </row>
    <row r="70" spans="1:16" s="165" customFormat="1" ht="18" customHeight="1" hidden="1">
      <c r="A70" s="183"/>
      <c r="B70" s="182"/>
      <c r="C70" s="182"/>
      <c r="D70" s="203" t="s">
        <v>258</v>
      </c>
      <c r="E70" s="180">
        <f t="shared" si="15"/>
        <v>0</v>
      </c>
      <c r="F70" s="185"/>
      <c r="G70" s="185"/>
      <c r="H70" s="185"/>
      <c r="I70" s="185"/>
      <c r="J70" s="180">
        <f t="shared" si="16"/>
        <v>0</v>
      </c>
      <c r="K70" s="185"/>
      <c r="L70" s="185"/>
      <c r="M70" s="185"/>
      <c r="N70" s="185"/>
      <c r="O70" s="185"/>
      <c r="P70" s="180">
        <f t="shared" si="14"/>
        <v>0</v>
      </c>
    </row>
    <row r="71" spans="1:16" s="165" customFormat="1" ht="39.75" customHeight="1" hidden="1">
      <c r="A71" s="183" t="s">
        <v>259</v>
      </c>
      <c r="B71" s="182" t="s">
        <v>124</v>
      </c>
      <c r="C71" s="182" t="s">
        <v>260</v>
      </c>
      <c r="D71" s="204" t="s">
        <v>261</v>
      </c>
      <c r="E71" s="180">
        <f t="shared" si="15"/>
        <v>0</v>
      </c>
      <c r="F71" s="185"/>
      <c r="G71" s="185"/>
      <c r="H71" s="185"/>
      <c r="I71" s="185"/>
      <c r="J71" s="180">
        <f t="shared" si="16"/>
        <v>0</v>
      </c>
      <c r="K71" s="185"/>
      <c r="L71" s="185"/>
      <c r="M71" s="185"/>
      <c r="N71" s="185"/>
      <c r="O71" s="185"/>
      <c r="P71" s="180">
        <f t="shared" si="14"/>
        <v>0</v>
      </c>
    </row>
    <row r="72" spans="1:16" s="165" customFormat="1" ht="25.5" hidden="1">
      <c r="A72" s="183" t="s">
        <v>262</v>
      </c>
      <c r="B72" s="183" t="s">
        <v>263</v>
      </c>
      <c r="C72" s="182" t="s">
        <v>264</v>
      </c>
      <c r="D72" s="192" t="s">
        <v>265</v>
      </c>
      <c r="E72" s="180">
        <f t="shared" si="15"/>
        <v>0</v>
      </c>
      <c r="F72" s="185"/>
      <c r="G72" s="185"/>
      <c r="H72" s="185">
        <v>0</v>
      </c>
      <c r="I72" s="185">
        <v>0</v>
      </c>
      <c r="J72" s="180">
        <f t="shared" si="16"/>
        <v>0</v>
      </c>
      <c r="K72" s="185">
        <v>0</v>
      </c>
      <c r="L72" s="185">
        <v>0</v>
      </c>
      <c r="M72" s="185">
        <v>0</v>
      </c>
      <c r="N72" s="185">
        <v>0</v>
      </c>
      <c r="O72" s="185">
        <v>0</v>
      </c>
      <c r="P72" s="180">
        <f t="shared" si="14"/>
        <v>0</v>
      </c>
    </row>
    <row r="73" spans="1:16" s="165" customFormat="1" ht="38.25" hidden="1">
      <c r="A73" s="183" t="s">
        <v>266</v>
      </c>
      <c r="B73" s="183" t="s">
        <v>267</v>
      </c>
      <c r="C73" s="182" t="s">
        <v>264</v>
      </c>
      <c r="D73" s="192" t="s">
        <v>268</v>
      </c>
      <c r="E73" s="180">
        <f t="shared" si="15"/>
        <v>0</v>
      </c>
      <c r="F73" s="185"/>
      <c r="G73" s="185"/>
      <c r="H73" s="185"/>
      <c r="I73" s="185">
        <v>0</v>
      </c>
      <c r="J73" s="180">
        <f t="shared" si="16"/>
        <v>0</v>
      </c>
      <c r="K73" s="185">
        <v>0</v>
      </c>
      <c r="L73" s="185">
        <v>0</v>
      </c>
      <c r="M73" s="185">
        <v>0</v>
      </c>
      <c r="N73" s="185">
        <v>0</v>
      </c>
      <c r="O73" s="185">
        <v>0</v>
      </c>
      <c r="P73" s="180">
        <f t="shared" si="14"/>
        <v>0</v>
      </c>
    </row>
    <row r="74" spans="1:16" s="165" customFormat="1" ht="25.5" hidden="1">
      <c r="A74" s="193" t="s">
        <v>269</v>
      </c>
      <c r="B74" s="190" t="s">
        <v>270</v>
      </c>
      <c r="C74" s="190" t="s">
        <v>264</v>
      </c>
      <c r="D74" s="198" t="s">
        <v>271</v>
      </c>
      <c r="E74" s="180">
        <f t="shared" si="15"/>
        <v>0</v>
      </c>
      <c r="F74" s="185"/>
      <c r="G74" s="185"/>
      <c r="H74" s="185"/>
      <c r="I74" s="185"/>
      <c r="J74" s="180">
        <f t="shared" si="16"/>
        <v>0</v>
      </c>
      <c r="K74" s="185"/>
      <c r="L74" s="185"/>
      <c r="M74" s="185"/>
      <c r="N74" s="185"/>
      <c r="O74" s="185"/>
      <c r="P74" s="180"/>
    </row>
    <row r="75" spans="1:16" s="165" customFormat="1" ht="12.75" hidden="1">
      <c r="A75" s="193" t="s">
        <v>272</v>
      </c>
      <c r="B75" s="190" t="s">
        <v>273</v>
      </c>
      <c r="C75" s="190" t="s">
        <v>264</v>
      </c>
      <c r="D75" s="198" t="s">
        <v>274</v>
      </c>
      <c r="E75" s="180">
        <f t="shared" si="15"/>
        <v>0</v>
      </c>
      <c r="F75" s="185"/>
      <c r="G75" s="185"/>
      <c r="H75" s="185"/>
      <c r="I75" s="185"/>
      <c r="J75" s="180">
        <f t="shared" si="16"/>
        <v>0</v>
      </c>
      <c r="K75" s="185"/>
      <c r="L75" s="185"/>
      <c r="M75" s="185"/>
      <c r="N75" s="185"/>
      <c r="O75" s="185"/>
      <c r="P75" s="180"/>
    </row>
    <row r="76" spans="1:137" s="181" customFormat="1" ht="25.5">
      <c r="A76" s="177"/>
      <c r="B76" s="178" t="s">
        <v>275</v>
      </c>
      <c r="C76" s="178"/>
      <c r="D76" s="179" t="s">
        <v>276</v>
      </c>
      <c r="E76" s="180">
        <f t="shared" si="15"/>
        <v>22000</v>
      </c>
      <c r="F76" s="180">
        <f>F78+F79+F80+F81+F82+F110+F111</f>
        <v>22000</v>
      </c>
      <c r="G76" s="180">
        <f>G78+G79+G80+G81+G82+G110+G111</f>
        <v>0</v>
      </c>
      <c r="H76" s="180">
        <f>H78+H79+H80+H81+H82+H110+H111</f>
        <v>0</v>
      </c>
      <c r="I76" s="180">
        <v>0</v>
      </c>
      <c r="J76" s="180">
        <f t="shared" si="16"/>
        <v>0</v>
      </c>
      <c r="K76" s="180">
        <f>K78+K79+K80+K81+K82+K110+K111</f>
        <v>0</v>
      </c>
      <c r="L76" s="180">
        <f>L78+L79+L80+L81+L82+L110+L111</f>
        <v>0</v>
      </c>
      <c r="M76" s="180">
        <f>M78+M79+M80+M81+M82+M110+M111</f>
        <v>0</v>
      </c>
      <c r="N76" s="180">
        <f>N78+N79+N80+N81+N82+N110+N111</f>
        <v>0</v>
      </c>
      <c r="O76" s="180">
        <f>O78+O79+O80+O81+O82+O110+O111</f>
        <v>0</v>
      </c>
      <c r="P76" s="180">
        <f t="shared" si="14"/>
        <v>22000</v>
      </c>
      <c r="Q76" s="165"/>
      <c r="R76" s="165"/>
      <c r="S76" s="165"/>
      <c r="T76" s="165"/>
      <c r="U76" s="165"/>
      <c r="V76" s="165"/>
      <c r="W76" s="165"/>
      <c r="X76" s="165"/>
      <c r="Y76" s="165"/>
      <c r="Z76" s="165"/>
      <c r="AA76" s="165"/>
      <c r="AB76" s="165"/>
      <c r="AC76" s="165"/>
      <c r="AD76" s="165"/>
      <c r="AE76" s="165"/>
      <c r="AF76" s="165"/>
      <c r="AG76" s="165"/>
      <c r="AH76" s="165"/>
      <c r="AI76" s="165"/>
      <c r="AJ76" s="165"/>
      <c r="AK76" s="165"/>
      <c r="AL76" s="165"/>
      <c r="AM76" s="165"/>
      <c r="AN76" s="165"/>
      <c r="AO76" s="165"/>
      <c r="AP76" s="165"/>
      <c r="AQ76" s="165"/>
      <c r="AR76" s="165"/>
      <c r="AS76" s="165"/>
      <c r="AT76" s="165"/>
      <c r="AU76" s="165"/>
      <c r="AV76" s="165"/>
      <c r="AW76" s="165"/>
      <c r="AX76" s="165"/>
      <c r="AY76" s="165"/>
      <c r="AZ76" s="165"/>
      <c r="BA76" s="165"/>
      <c r="BB76" s="165"/>
      <c r="BC76" s="165"/>
      <c r="BD76" s="165"/>
      <c r="BE76" s="165"/>
      <c r="BF76" s="165"/>
      <c r="BG76" s="165"/>
      <c r="BH76" s="165"/>
      <c r="BI76" s="165"/>
      <c r="BJ76" s="165"/>
      <c r="BK76" s="165"/>
      <c r="BL76" s="165"/>
      <c r="BM76" s="165"/>
      <c r="BN76" s="165"/>
      <c r="BO76" s="165"/>
      <c r="BP76" s="165"/>
      <c r="BQ76" s="165"/>
      <c r="BR76" s="165"/>
      <c r="BS76" s="165"/>
      <c r="BT76" s="165"/>
      <c r="BU76" s="165"/>
      <c r="BV76" s="165"/>
      <c r="BW76" s="165"/>
      <c r="BX76" s="165"/>
      <c r="BY76" s="165"/>
      <c r="BZ76" s="165"/>
      <c r="CA76" s="165"/>
      <c r="CB76" s="165"/>
      <c r="CC76" s="165"/>
      <c r="CD76" s="165"/>
      <c r="CE76" s="165"/>
      <c r="CF76" s="165"/>
      <c r="CG76" s="165"/>
      <c r="CH76" s="165"/>
      <c r="CI76" s="165"/>
      <c r="CJ76" s="165"/>
      <c r="CK76" s="165"/>
      <c r="CL76" s="165"/>
      <c r="CM76" s="165"/>
      <c r="CN76" s="165"/>
      <c r="CO76" s="165"/>
      <c r="CP76" s="165"/>
      <c r="CQ76" s="165"/>
      <c r="CR76" s="165"/>
      <c r="CS76" s="165"/>
      <c r="CT76" s="165"/>
      <c r="CU76" s="165"/>
      <c r="CV76" s="165"/>
      <c r="CW76" s="165"/>
      <c r="CX76" s="165"/>
      <c r="CY76" s="165"/>
      <c r="CZ76" s="165"/>
      <c r="DA76" s="165"/>
      <c r="DB76" s="165"/>
      <c r="DC76" s="165"/>
      <c r="DD76" s="165"/>
      <c r="DE76" s="165"/>
      <c r="DF76" s="165"/>
      <c r="DG76" s="165"/>
      <c r="DH76" s="165"/>
      <c r="DI76" s="165"/>
      <c r="DJ76" s="165"/>
      <c r="DK76" s="165"/>
      <c r="DL76" s="165"/>
      <c r="DM76" s="165"/>
      <c r="DN76" s="165"/>
      <c r="DO76" s="165"/>
      <c r="DP76" s="165"/>
      <c r="DQ76" s="165"/>
      <c r="DR76" s="165"/>
      <c r="DS76" s="165"/>
      <c r="DT76" s="165"/>
      <c r="DU76" s="165"/>
      <c r="DV76" s="165"/>
      <c r="DW76" s="165"/>
      <c r="DX76" s="165"/>
      <c r="DY76" s="165"/>
      <c r="DZ76" s="165"/>
      <c r="EA76" s="165"/>
      <c r="EB76" s="165"/>
      <c r="EC76" s="165"/>
      <c r="ED76" s="165"/>
      <c r="EE76" s="165"/>
      <c r="EF76" s="165"/>
      <c r="EG76" s="165"/>
    </row>
    <row r="77" spans="1:16" s="165" customFormat="1" ht="25.5" hidden="1">
      <c r="A77" s="182" t="s">
        <v>277</v>
      </c>
      <c r="B77" s="183"/>
      <c r="C77" s="183"/>
      <c r="D77" s="192" t="s">
        <v>278</v>
      </c>
      <c r="E77" s="180">
        <f t="shared" si="15"/>
        <v>0</v>
      </c>
      <c r="F77" s="185"/>
      <c r="G77" s="185"/>
      <c r="H77" s="185"/>
      <c r="I77" s="185">
        <v>0</v>
      </c>
      <c r="J77" s="180">
        <f t="shared" si="16"/>
        <v>0</v>
      </c>
      <c r="K77" s="185"/>
      <c r="L77" s="185"/>
      <c r="M77" s="185">
        <v>0</v>
      </c>
      <c r="N77" s="185">
        <v>0</v>
      </c>
      <c r="O77" s="185">
        <v>0</v>
      </c>
      <c r="P77" s="180">
        <f t="shared" si="14"/>
        <v>0</v>
      </c>
    </row>
    <row r="78" spans="1:16" s="165" customFormat="1" ht="63.75" hidden="1">
      <c r="A78" s="182" t="s">
        <v>279</v>
      </c>
      <c r="B78" s="183" t="s">
        <v>280</v>
      </c>
      <c r="C78" s="183"/>
      <c r="D78" s="198" t="s">
        <v>281</v>
      </c>
      <c r="E78" s="180">
        <f t="shared" si="15"/>
        <v>0</v>
      </c>
      <c r="F78" s="185"/>
      <c r="G78" s="185"/>
      <c r="H78" s="185"/>
      <c r="I78" s="185"/>
      <c r="J78" s="180">
        <f t="shared" si="16"/>
        <v>0</v>
      </c>
      <c r="K78" s="185"/>
      <c r="L78" s="185"/>
      <c r="M78" s="185"/>
      <c r="N78" s="185"/>
      <c r="O78" s="185"/>
      <c r="P78" s="180">
        <f t="shared" si="14"/>
        <v>0</v>
      </c>
    </row>
    <row r="79" spans="1:16" s="165" customFormat="1" ht="25.5" hidden="1">
      <c r="A79" s="182" t="s">
        <v>282</v>
      </c>
      <c r="B79" s="183" t="s">
        <v>283</v>
      </c>
      <c r="C79" s="183" t="s">
        <v>284</v>
      </c>
      <c r="D79" s="198" t="s">
        <v>285</v>
      </c>
      <c r="E79" s="180">
        <f t="shared" si="15"/>
        <v>0</v>
      </c>
      <c r="F79" s="185"/>
      <c r="G79" s="185"/>
      <c r="H79" s="185"/>
      <c r="I79" s="185"/>
      <c r="J79" s="180">
        <f t="shared" si="16"/>
        <v>0</v>
      </c>
      <c r="K79" s="185"/>
      <c r="L79" s="185"/>
      <c r="M79" s="185"/>
      <c r="N79" s="185"/>
      <c r="O79" s="185"/>
      <c r="P79" s="180">
        <f t="shared" si="14"/>
        <v>0</v>
      </c>
    </row>
    <row r="80" spans="1:16" s="165" customFormat="1" ht="38.25" hidden="1">
      <c r="A80" s="182" t="s">
        <v>286</v>
      </c>
      <c r="B80" s="183" t="s">
        <v>287</v>
      </c>
      <c r="C80" s="183" t="s">
        <v>284</v>
      </c>
      <c r="D80" s="198" t="s">
        <v>288</v>
      </c>
      <c r="E80" s="180">
        <f t="shared" si="15"/>
        <v>0</v>
      </c>
      <c r="F80" s="185"/>
      <c r="G80" s="185"/>
      <c r="H80" s="185"/>
      <c r="I80" s="185"/>
      <c r="J80" s="180">
        <f t="shared" si="16"/>
        <v>0</v>
      </c>
      <c r="K80" s="185"/>
      <c r="L80" s="185"/>
      <c r="M80" s="185"/>
      <c r="N80" s="185"/>
      <c r="O80" s="185"/>
      <c r="P80" s="180">
        <f t="shared" si="14"/>
        <v>0</v>
      </c>
    </row>
    <row r="81" spans="1:16" s="165" customFormat="1" ht="38.25" hidden="1">
      <c r="A81" s="182" t="s">
        <v>289</v>
      </c>
      <c r="B81" s="183" t="s">
        <v>290</v>
      </c>
      <c r="C81" s="183" t="s">
        <v>284</v>
      </c>
      <c r="D81" s="198" t="s">
        <v>291</v>
      </c>
      <c r="E81" s="180">
        <f t="shared" si="15"/>
        <v>0</v>
      </c>
      <c r="F81" s="185"/>
      <c r="G81" s="185"/>
      <c r="H81" s="185"/>
      <c r="I81" s="185"/>
      <c r="J81" s="180">
        <f t="shared" si="16"/>
        <v>0</v>
      </c>
      <c r="K81" s="185"/>
      <c r="L81" s="185"/>
      <c r="M81" s="185"/>
      <c r="N81" s="185"/>
      <c r="O81" s="185"/>
      <c r="P81" s="180">
        <f t="shared" si="14"/>
        <v>0</v>
      </c>
    </row>
    <row r="82" spans="1:16" s="165" customFormat="1" ht="25.5">
      <c r="A82" s="182" t="s">
        <v>582</v>
      </c>
      <c r="B82" s="183" t="s">
        <v>292</v>
      </c>
      <c r="C82" s="183" t="s">
        <v>581</v>
      </c>
      <c r="D82" s="198" t="s">
        <v>293</v>
      </c>
      <c r="E82" s="180">
        <f t="shared" si="15"/>
        <v>22000</v>
      </c>
      <c r="F82" s="185">
        <v>22000</v>
      </c>
      <c r="G82" s="185"/>
      <c r="H82" s="185"/>
      <c r="I82" s="185"/>
      <c r="J82" s="180">
        <f t="shared" si="16"/>
        <v>0</v>
      </c>
      <c r="K82" s="185"/>
      <c r="L82" s="185"/>
      <c r="M82" s="185"/>
      <c r="N82" s="185"/>
      <c r="O82" s="185"/>
      <c r="P82" s="180">
        <f t="shared" si="14"/>
        <v>22000</v>
      </c>
    </row>
    <row r="83" spans="1:16" s="165" customFormat="1" ht="174.75" customHeight="1" hidden="1">
      <c r="A83" s="183" t="s">
        <v>294</v>
      </c>
      <c r="B83" s="183" t="s">
        <v>295</v>
      </c>
      <c r="C83" s="183" t="s">
        <v>183</v>
      </c>
      <c r="D83" s="191" t="s">
        <v>296</v>
      </c>
      <c r="E83" s="180">
        <f t="shared" si="15"/>
        <v>0</v>
      </c>
      <c r="F83" s="185"/>
      <c r="G83" s="185">
        <v>0</v>
      </c>
      <c r="H83" s="185">
        <v>0</v>
      </c>
      <c r="I83" s="185">
        <v>0</v>
      </c>
      <c r="J83" s="180">
        <f t="shared" si="16"/>
        <v>0</v>
      </c>
      <c r="K83" s="185">
        <v>0</v>
      </c>
      <c r="L83" s="185">
        <v>0</v>
      </c>
      <c r="M83" s="185">
        <v>0</v>
      </c>
      <c r="N83" s="185">
        <v>0</v>
      </c>
      <c r="O83" s="185">
        <v>0</v>
      </c>
      <c r="P83" s="180">
        <f t="shared" si="14"/>
        <v>0</v>
      </c>
    </row>
    <row r="84" spans="1:16" s="165" customFormat="1" ht="76.5" hidden="1">
      <c r="A84" s="182" t="s">
        <v>297</v>
      </c>
      <c r="B84" s="183"/>
      <c r="C84" s="183"/>
      <c r="D84" s="198" t="s">
        <v>298</v>
      </c>
      <c r="E84" s="180">
        <f t="shared" si="15"/>
        <v>0</v>
      </c>
      <c r="F84" s="185"/>
      <c r="G84" s="185">
        <v>0</v>
      </c>
      <c r="H84" s="185">
        <v>0</v>
      </c>
      <c r="I84" s="185">
        <v>0</v>
      </c>
      <c r="J84" s="180">
        <f t="shared" si="16"/>
        <v>0</v>
      </c>
      <c r="K84" s="185">
        <v>0</v>
      </c>
      <c r="L84" s="185">
        <v>0</v>
      </c>
      <c r="M84" s="185">
        <v>0</v>
      </c>
      <c r="N84" s="185">
        <v>0</v>
      </c>
      <c r="O84" s="185">
        <v>0</v>
      </c>
      <c r="P84" s="180">
        <f t="shared" si="14"/>
        <v>0</v>
      </c>
    </row>
    <row r="85" spans="1:16" s="165" customFormat="1" ht="43.5" customHeight="1" hidden="1">
      <c r="A85" s="183" t="s">
        <v>299</v>
      </c>
      <c r="B85" s="199" t="s">
        <v>300</v>
      </c>
      <c r="C85" s="199" t="s">
        <v>203</v>
      </c>
      <c r="D85" s="191" t="s">
        <v>301</v>
      </c>
      <c r="E85" s="180">
        <f t="shared" si="15"/>
        <v>5800000</v>
      </c>
      <c r="F85" s="200">
        <v>5800000</v>
      </c>
      <c r="G85" s="200">
        <v>0</v>
      </c>
      <c r="H85" s="200">
        <v>0</v>
      </c>
      <c r="I85" s="200">
        <v>0</v>
      </c>
      <c r="J85" s="180">
        <f t="shared" si="16"/>
        <v>0</v>
      </c>
      <c r="K85" s="200">
        <v>0</v>
      </c>
      <c r="L85" s="200">
        <v>0</v>
      </c>
      <c r="M85" s="200">
        <v>0</v>
      </c>
      <c r="N85" s="200">
        <v>0</v>
      </c>
      <c r="O85" s="200">
        <v>0</v>
      </c>
      <c r="P85" s="180">
        <f t="shared" si="14"/>
        <v>5800000</v>
      </c>
    </row>
    <row r="86" spans="1:16" s="165" customFormat="1" ht="37.5" customHeight="1" hidden="1">
      <c r="A86" s="183" t="s">
        <v>302</v>
      </c>
      <c r="B86" s="199" t="s">
        <v>303</v>
      </c>
      <c r="C86" s="199" t="s">
        <v>203</v>
      </c>
      <c r="D86" s="205" t="s">
        <v>304</v>
      </c>
      <c r="E86" s="180">
        <f t="shared" si="15"/>
        <v>240000</v>
      </c>
      <c r="F86" s="200">
        <v>240000</v>
      </c>
      <c r="G86" s="200">
        <v>0</v>
      </c>
      <c r="H86" s="200">
        <v>0</v>
      </c>
      <c r="I86" s="200">
        <v>0</v>
      </c>
      <c r="J86" s="180">
        <f t="shared" si="16"/>
        <v>0</v>
      </c>
      <c r="K86" s="200">
        <v>0</v>
      </c>
      <c r="L86" s="200">
        <v>0</v>
      </c>
      <c r="M86" s="200">
        <v>0</v>
      </c>
      <c r="N86" s="200">
        <v>0</v>
      </c>
      <c r="O86" s="200">
        <v>0</v>
      </c>
      <c r="P86" s="180">
        <f t="shared" si="14"/>
        <v>240000</v>
      </c>
    </row>
    <row r="87" spans="1:16" s="165" customFormat="1" ht="37.5" customHeight="1" hidden="1">
      <c r="A87" s="183" t="s">
        <v>305</v>
      </c>
      <c r="B87" s="199"/>
      <c r="C87" s="199"/>
      <c r="D87" s="205" t="s">
        <v>306</v>
      </c>
      <c r="E87" s="180">
        <f t="shared" si="15"/>
        <v>0</v>
      </c>
      <c r="F87" s="200"/>
      <c r="G87" s="200"/>
      <c r="H87" s="200"/>
      <c r="I87" s="200"/>
      <c r="J87" s="180">
        <f t="shared" si="16"/>
        <v>0</v>
      </c>
      <c r="K87" s="200"/>
      <c r="L87" s="200"/>
      <c r="M87" s="200"/>
      <c r="N87" s="200"/>
      <c r="O87" s="200"/>
      <c r="P87" s="180">
        <f t="shared" si="14"/>
        <v>0</v>
      </c>
    </row>
    <row r="88" spans="1:16" s="165" customFormat="1" ht="54.75" customHeight="1" hidden="1">
      <c r="A88" s="183" t="s">
        <v>307</v>
      </c>
      <c r="B88" s="190" t="s">
        <v>308</v>
      </c>
      <c r="C88" s="190" t="s">
        <v>203</v>
      </c>
      <c r="D88" s="205" t="s">
        <v>309</v>
      </c>
      <c r="E88" s="180">
        <f t="shared" si="15"/>
        <v>0</v>
      </c>
      <c r="F88" s="200"/>
      <c r="G88" s="200"/>
      <c r="H88" s="200"/>
      <c r="I88" s="200"/>
      <c r="J88" s="180">
        <f t="shared" si="16"/>
        <v>0</v>
      </c>
      <c r="K88" s="200"/>
      <c r="L88" s="200"/>
      <c r="M88" s="200"/>
      <c r="N88" s="200"/>
      <c r="O88" s="200"/>
      <c r="P88" s="180">
        <f t="shared" si="14"/>
        <v>0</v>
      </c>
    </row>
    <row r="89" spans="1:16" s="165" customFormat="1" ht="51.75" customHeight="1" hidden="1">
      <c r="A89" s="183" t="s">
        <v>310</v>
      </c>
      <c r="B89" s="190" t="s">
        <v>311</v>
      </c>
      <c r="C89" s="190" t="s">
        <v>19</v>
      </c>
      <c r="D89" s="205" t="s">
        <v>312</v>
      </c>
      <c r="E89" s="180">
        <f t="shared" si="15"/>
        <v>0</v>
      </c>
      <c r="F89" s="200"/>
      <c r="G89" s="200"/>
      <c r="H89" s="200"/>
      <c r="I89" s="200"/>
      <c r="J89" s="180">
        <f t="shared" si="16"/>
        <v>0</v>
      </c>
      <c r="K89" s="200"/>
      <c r="L89" s="200"/>
      <c r="M89" s="200"/>
      <c r="N89" s="200"/>
      <c r="O89" s="200"/>
      <c r="P89" s="180">
        <f t="shared" si="14"/>
        <v>0</v>
      </c>
    </row>
    <row r="90" spans="1:16" s="165" customFormat="1" ht="35.25" customHeight="1" hidden="1">
      <c r="A90" s="182" t="s">
        <v>313</v>
      </c>
      <c r="B90" s="182" t="s">
        <v>314</v>
      </c>
      <c r="C90" s="182" t="s">
        <v>284</v>
      </c>
      <c r="D90" s="205" t="s">
        <v>315</v>
      </c>
      <c r="E90" s="180">
        <f t="shared" si="15"/>
        <v>0</v>
      </c>
      <c r="F90" s="200"/>
      <c r="G90" s="200"/>
      <c r="H90" s="200"/>
      <c r="I90" s="200"/>
      <c r="J90" s="180">
        <f t="shared" si="16"/>
        <v>0</v>
      </c>
      <c r="K90" s="200"/>
      <c r="L90" s="200"/>
      <c r="M90" s="200"/>
      <c r="N90" s="200"/>
      <c r="O90" s="200"/>
      <c r="P90" s="180">
        <f t="shared" si="14"/>
        <v>0</v>
      </c>
    </row>
    <row r="91" spans="1:16" s="165" customFormat="1" ht="39" customHeight="1" hidden="1">
      <c r="A91" s="182" t="s">
        <v>316</v>
      </c>
      <c r="B91" s="183" t="s">
        <v>317</v>
      </c>
      <c r="C91" s="206" t="s">
        <v>203</v>
      </c>
      <c r="D91" s="207" t="s">
        <v>318</v>
      </c>
      <c r="E91" s="180">
        <f t="shared" si="15"/>
        <v>0</v>
      </c>
      <c r="F91" s="185"/>
      <c r="G91" s="185"/>
      <c r="H91" s="185"/>
      <c r="I91" s="185"/>
      <c r="J91" s="180">
        <f t="shared" si="16"/>
        <v>0</v>
      </c>
      <c r="K91" s="185"/>
      <c r="L91" s="185"/>
      <c r="M91" s="185"/>
      <c r="N91" s="185"/>
      <c r="O91" s="185"/>
      <c r="P91" s="180">
        <f t="shared" si="14"/>
        <v>0</v>
      </c>
    </row>
    <row r="92" spans="1:16" s="165" customFormat="1" ht="29.25" customHeight="1" hidden="1">
      <c r="A92" s="182" t="s">
        <v>319</v>
      </c>
      <c r="B92" s="208" t="s">
        <v>320</v>
      </c>
      <c r="C92" s="209"/>
      <c r="D92" s="196" t="s">
        <v>321</v>
      </c>
      <c r="E92" s="180">
        <f t="shared" si="15"/>
        <v>0</v>
      </c>
      <c r="F92" s="200"/>
      <c r="G92" s="200"/>
      <c r="H92" s="200"/>
      <c r="I92" s="200"/>
      <c r="J92" s="180">
        <f t="shared" si="16"/>
        <v>0</v>
      </c>
      <c r="K92" s="200"/>
      <c r="L92" s="200"/>
      <c r="M92" s="200"/>
      <c r="N92" s="200"/>
      <c r="O92" s="200"/>
      <c r="P92" s="180">
        <f t="shared" si="14"/>
        <v>0</v>
      </c>
    </row>
    <row r="93" spans="1:16" s="165" customFormat="1" ht="53.25" customHeight="1" hidden="1">
      <c r="A93" s="182"/>
      <c r="B93" s="195" t="s">
        <v>322</v>
      </c>
      <c r="C93" s="210">
        <v>3171</v>
      </c>
      <c r="D93" s="196" t="s">
        <v>323</v>
      </c>
      <c r="E93" s="180">
        <f t="shared" si="15"/>
        <v>0</v>
      </c>
      <c r="F93" s="200"/>
      <c r="G93" s="200"/>
      <c r="H93" s="200"/>
      <c r="I93" s="200"/>
      <c r="J93" s="180">
        <f t="shared" si="16"/>
        <v>0</v>
      </c>
      <c r="K93" s="200"/>
      <c r="L93" s="200"/>
      <c r="M93" s="200"/>
      <c r="N93" s="200"/>
      <c r="O93" s="200"/>
      <c r="P93" s="180">
        <f t="shared" si="14"/>
        <v>0</v>
      </c>
    </row>
    <row r="94" spans="1:16" s="165" customFormat="1" ht="28.5" customHeight="1" hidden="1">
      <c r="A94" s="182"/>
      <c r="B94" s="195" t="s">
        <v>324</v>
      </c>
      <c r="C94" s="210">
        <v>3172</v>
      </c>
      <c r="D94" s="196" t="s">
        <v>325</v>
      </c>
      <c r="E94" s="180">
        <f t="shared" si="15"/>
        <v>0</v>
      </c>
      <c r="F94" s="200"/>
      <c r="G94" s="200"/>
      <c r="H94" s="200"/>
      <c r="I94" s="200"/>
      <c r="J94" s="180">
        <f t="shared" si="16"/>
        <v>0</v>
      </c>
      <c r="K94" s="200"/>
      <c r="L94" s="200"/>
      <c r="M94" s="200"/>
      <c r="N94" s="200"/>
      <c r="O94" s="200"/>
      <c r="P94" s="180">
        <f t="shared" si="14"/>
        <v>0</v>
      </c>
    </row>
    <row r="95" spans="1:16" s="165" customFormat="1" ht="78.75" customHeight="1" hidden="1">
      <c r="A95" s="183" t="s">
        <v>326</v>
      </c>
      <c r="B95" s="183" t="s">
        <v>327</v>
      </c>
      <c r="C95" s="211" t="s">
        <v>19</v>
      </c>
      <c r="D95" s="212" t="s">
        <v>328</v>
      </c>
      <c r="E95" s="180">
        <f t="shared" si="15"/>
        <v>0</v>
      </c>
      <c r="F95" s="200"/>
      <c r="G95" s="200"/>
      <c r="H95" s="200"/>
      <c r="I95" s="200"/>
      <c r="J95" s="180">
        <f t="shared" si="16"/>
        <v>0</v>
      </c>
      <c r="K95" s="200"/>
      <c r="L95" s="200"/>
      <c r="M95" s="200"/>
      <c r="N95" s="200"/>
      <c r="O95" s="200"/>
      <c r="P95" s="180">
        <f t="shared" si="14"/>
        <v>0</v>
      </c>
    </row>
    <row r="96" spans="1:16" s="165" customFormat="1" ht="51" hidden="1">
      <c r="A96" s="183" t="s">
        <v>329</v>
      </c>
      <c r="B96" s="183" t="s">
        <v>330</v>
      </c>
      <c r="C96" s="183"/>
      <c r="D96" s="198" t="s">
        <v>331</v>
      </c>
      <c r="E96" s="180">
        <f t="shared" si="15"/>
        <v>41097200</v>
      </c>
      <c r="F96" s="185">
        <v>41097200</v>
      </c>
      <c r="G96" s="185">
        <v>0</v>
      </c>
      <c r="H96" s="185">
        <v>0</v>
      </c>
      <c r="I96" s="185">
        <v>0</v>
      </c>
      <c r="J96" s="180">
        <f t="shared" si="16"/>
        <v>0</v>
      </c>
      <c r="K96" s="185">
        <v>0</v>
      </c>
      <c r="L96" s="185">
        <v>0</v>
      </c>
      <c r="M96" s="185">
        <v>0</v>
      </c>
      <c r="N96" s="185">
        <v>0</v>
      </c>
      <c r="O96" s="185">
        <v>0</v>
      </c>
      <c r="P96" s="180">
        <f t="shared" si="14"/>
        <v>41097200</v>
      </c>
    </row>
    <row r="97" spans="1:16" s="165" customFormat="1" ht="25.5" hidden="1">
      <c r="A97" s="183" t="s">
        <v>332</v>
      </c>
      <c r="B97" s="199" t="s">
        <v>333</v>
      </c>
      <c r="C97" s="199" t="s">
        <v>183</v>
      </c>
      <c r="D97" s="198" t="s">
        <v>334</v>
      </c>
      <c r="E97" s="180">
        <f t="shared" si="15"/>
        <v>252600</v>
      </c>
      <c r="F97" s="200">
        <v>252600</v>
      </c>
      <c r="G97" s="200">
        <v>0</v>
      </c>
      <c r="H97" s="200">
        <v>0</v>
      </c>
      <c r="I97" s="200">
        <v>0</v>
      </c>
      <c r="J97" s="180">
        <f t="shared" si="16"/>
        <v>0</v>
      </c>
      <c r="K97" s="200">
        <v>0</v>
      </c>
      <c r="L97" s="200">
        <v>0</v>
      </c>
      <c r="M97" s="200">
        <v>0</v>
      </c>
      <c r="N97" s="200">
        <v>0</v>
      </c>
      <c r="O97" s="200">
        <v>0</v>
      </c>
      <c r="P97" s="180">
        <f t="shared" si="14"/>
        <v>252600</v>
      </c>
    </row>
    <row r="98" spans="1:16" s="165" customFormat="1" ht="25.5" hidden="1">
      <c r="A98" s="183" t="s">
        <v>335</v>
      </c>
      <c r="B98" s="199" t="s">
        <v>336</v>
      </c>
      <c r="C98" s="199" t="s">
        <v>183</v>
      </c>
      <c r="D98" s="198" t="s">
        <v>337</v>
      </c>
      <c r="E98" s="180">
        <f t="shared" si="15"/>
        <v>100000</v>
      </c>
      <c r="F98" s="200">
        <v>100000</v>
      </c>
      <c r="G98" s="200">
        <v>0</v>
      </c>
      <c r="H98" s="200">
        <v>0</v>
      </c>
      <c r="I98" s="200">
        <v>0</v>
      </c>
      <c r="J98" s="180">
        <f t="shared" si="16"/>
        <v>0</v>
      </c>
      <c r="K98" s="200">
        <v>0</v>
      </c>
      <c r="L98" s="200">
        <v>0</v>
      </c>
      <c r="M98" s="200">
        <v>0</v>
      </c>
      <c r="N98" s="200">
        <v>0</v>
      </c>
      <c r="O98" s="200">
        <v>0</v>
      </c>
      <c r="P98" s="180">
        <f t="shared" si="14"/>
        <v>100000</v>
      </c>
    </row>
    <row r="99" spans="1:16" s="165" customFormat="1" ht="22.5" customHeight="1" hidden="1">
      <c r="A99" s="183" t="s">
        <v>338</v>
      </c>
      <c r="B99" s="199" t="s">
        <v>339</v>
      </c>
      <c r="C99" s="199" t="s">
        <v>183</v>
      </c>
      <c r="D99" s="198" t="s">
        <v>340</v>
      </c>
      <c r="E99" s="180">
        <f t="shared" si="15"/>
        <v>18057700</v>
      </c>
      <c r="F99" s="200">
        <v>18057700</v>
      </c>
      <c r="G99" s="200">
        <v>0</v>
      </c>
      <c r="H99" s="200">
        <v>0</v>
      </c>
      <c r="I99" s="200">
        <v>0</v>
      </c>
      <c r="J99" s="180">
        <f t="shared" si="16"/>
        <v>0</v>
      </c>
      <c r="K99" s="200">
        <v>0</v>
      </c>
      <c r="L99" s="200">
        <v>0</v>
      </c>
      <c r="M99" s="200">
        <v>0</v>
      </c>
      <c r="N99" s="200">
        <v>0</v>
      </c>
      <c r="O99" s="200">
        <v>0</v>
      </c>
      <c r="P99" s="180">
        <f t="shared" si="14"/>
        <v>18057700</v>
      </c>
    </row>
    <row r="100" spans="1:16" s="165" customFormat="1" ht="17.25" customHeight="1" hidden="1">
      <c r="A100" s="183" t="s">
        <v>341</v>
      </c>
      <c r="B100" s="199" t="s">
        <v>342</v>
      </c>
      <c r="C100" s="199" t="s">
        <v>183</v>
      </c>
      <c r="D100" s="198" t="s">
        <v>343</v>
      </c>
      <c r="E100" s="180">
        <f t="shared" si="15"/>
        <v>1045200</v>
      </c>
      <c r="F100" s="200">
        <v>1045200</v>
      </c>
      <c r="G100" s="200">
        <v>0</v>
      </c>
      <c r="H100" s="200">
        <v>0</v>
      </c>
      <c r="I100" s="200">
        <v>0</v>
      </c>
      <c r="J100" s="180">
        <f t="shared" si="16"/>
        <v>0</v>
      </c>
      <c r="K100" s="200">
        <v>0</v>
      </c>
      <c r="L100" s="200">
        <v>0</v>
      </c>
      <c r="M100" s="200">
        <v>0</v>
      </c>
      <c r="N100" s="200">
        <v>0</v>
      </c>
      <c r="O100" s="200">
        <v>0</v>
      </c>
      <c r="P100" s="180">
        <f t="shared" si="14"/>
        <v>1045200</v>
      </c>
    </row>
    <row r="101" spans="1:16" s="165" customFormat="1" ht="25.5" hidden="1">
      <c r="A101" s="183" t="s">
        <v>344</v>
      </c>
      <c r="B101" s="199" t="s">
        <v>345</v>
      </c>
      <c r="C101" s="199" t="s">
        <v>183</v>
      </c>
      <c r="D101" s="198" t="s">
        <v>346</v>
      </c>
      <c r="E101" s="180">
        <f t="shared" si="15"/>
        <v>4122600</v>
      </c>
      <c r="F101" s="200">
        <v>4122600</v>
      </c>
      <c r="G101" s="200">
        <v>0</v>
      </c>
      <c r="H101" s="200">
        <v>0</v>
      </c>
      <c r="I101" s="200">
        <v>0</v>
      </c>
      <c r="J101" s="180">
        <f t="shared" si="16"/>
        <v>0</v>
      </c>
      <c r="K101" s="200">
        <v>0</v>
      </c>
      <c r="L101" s="200">
        <v>0</v>
      </c>
      <c r="M101" s="200">
        <v>0</v>
      </c>
      <c r="N101" s="200">
        <v>0</v>
      </c>
      <c r="O101" s="200">
        <v>0</v>
      </c>
      <c r="P101" s="180">
        <f t="shared" si="14"/>
        <v>4122600</v>
      </c>
    </row>
    <row r="102" spans="1:16" s="165" customFormat="1" ht="25.5" hidden="1">
      <c r="A102" s="183" t="s">
        <v>347</v>
      </c>
      <c r="B102" s="199" t="s">
        <v>348</v>
      </c>
      <c r="C102" s="199" t="s">
        <v>183</v>
      </c>
      <c r="D102" s="198" t="s">
        <v>349</v>
      </c>
      <c r="E102" s="180">
        <f t="shared" si="15"/>
        <v>153600</v>
      </c>
      <c r="F102" s="200">
        <v>153600</v>
      </c>
      <c r="G102" s="200">
        <v>0</v>
      </c>
      <c r="H102" s="200">
        <v>0</v>
      </c>
      <c r="I102" s="200">
        <v>0</v>
      </c>
      <c r="J102" s="180">
        <f t="shared" si="16"/>
        <v>0</v>
      </c>
      <c r="K102" s="200">
        <v>0</v>
      </c>
      <c r="L102" s="200">
        <v>0</v>
      </c>
      <c r="M102" s="200">
        <v>0</v>
      </c>
      <c r="N102" s="200">
        <v>0</v>
      </c>
      <c r="O102" s="200">
        <v>0</v>
      </c>
      <c r="P102" s="180">
        <f t="shared" si="14"/>
        <v>153600</v>
      </c>
    </row>
    <row r="103" spans="1:16" s="165" customFormat="1" ht="23.25" customHeight="1" hidden="1">
      <c r="A103" s="183" t="s">
        <v>350</v>
      </c>
      <c r="B103" s="199" t="s">
        <v>351</v>
      </c>
      <c r="C103" s="199" t="s">
        <v>183</v>
      </c>
      <c r="D103" s="198" t="s">
        <v>352</v>
      </c>
      <c r="E103" s="180">
        <f t="shared" si="15"/>
        <v>11700</v>
      </c>
      <c r="F103" s="200">
        <v>11700</v>
      </c>
      <c r="G103" s="200">
        <v>0</v>
      </c>
      <c r="H103" s="200">
        <v>0</v>
      </c>
      <c r="I103" s="200">
        <v>0</v>
      </c>
      <c r="J103" s="180">
        <f t="shared" si="16"/>
        <v>0</v>
      </c>
      <c r="K103" s="200">
        <v>0</v>
      </c>
      <c r="L103" s="200">
        <v>0</v>
      </c>
      <c r="M103" s="200">
        <v>0</v>
      </c>
      <c r="N103" s="200">
        <v>0</v>
      </c>
      <c r="O103" s="200">
        <v>0</v>
      </c>
      <c r="P103" s="180">
        <f t="shared" si="14"/>
        <v>11700</v>
      </c>
    </row>
    <row r="104" spans="1:16" s="165" customFormat="1" ht="17.25" customHeight="1" hidden="1">
      <c r="A104" s="183" t="s">
        <v>353</v>
      </c>
      <c r="B104" s="199" t="s">
        <v>354</v>
      </c>
      <c r="C104" s="199" t="s">
        <v>183</v>
      </c>
      <c r="D104" s="198" t="s">
        <v>355</v>
      </c>
      <c r="E104" s="180">
        <f t="shared" si="15"/>
        <v>9983800</v>
      </c>
      <c r="F104" s="200">
        <v>9983800</v>
      </c>
      <c r="G104" s="200">
        <v>0</v>
      </c>
      <c r="H104" s="200">
        <v>0</v>
      </c>
      <c r="I104" s="200">
        <v>0</v>
      </c>
      <c r="J104" s="180">
        <f t="shared" si="16"/>
        <v>0</v>
      </c>
      <c r="K104" s="200">
        <v>0</v>
      </c>
      <c r="L104" s="200">
        <v>0</v>
      </c>
      <c r="M104" s="200">
        <v>0</v>
      </c>
      <c r="N104" s="200">
        <v>0</v>
      </c>
      <c r="O104" s="200">
        <v>0</v>
      </c>
      <c r="P104" s="180">
        <f t="shared" si="14"/>
        <v>9983800</v>
      </c>
    </row>
    <row r="105" spans="1:16" s="165" customFormat="1" ht="25.5" hidden="1">
      <c r="A105" s="183" t="s">
        <v>356</v>
      </c>
      <c r="B105" s="199" t="s">
        <v>357</v>
      </c>
      <c r="C105" s="199" t="s">
        <v>250</v>
      </c>
      <c r="D105" s="198" t="s">
        <v>358</v>
      </c>
      <c r="E105" s="180">
        <f t="shared" si="15"/>
        <v>7370000</v>
      </c>
      <c r="F105" s="200">
        <v>7370000</v>
      </c>
      <c r="G105" s="200">
        <v>0</v>
      </c>
      <c r="H105" s="200">
        <v>0</v>
      </c>
      <c r="I105" s="200">
        <v>0</v>
      </c>
      <c r="J105" s="180">
        <f t="shared" si="16"/>
        <v>0</v>
      </c>
      <c r="K105" s="200">
        <v>0</v>
      </c>
      <c r="L105" s="200">
        <v>0</v>
      </c>
      <c r="M105" s="200">
        <v>0</v>
      </c>
      <c r="N105" s="200">
        <v>0</v>
      </c>
      <c r="O105" s="200">
        <v>0</v>
      </c>
      <c r="P105" s="180">
        <f t="shared" si="14"/>
        <v>7370000</v>
      </c>
    </row>
    <row r="106" spans="1:16" s="165" customFormat="1" ht="38.25" hidden="1">
      <c r="A106" s="183" t="s">
        <v>359</v>
      </c>
      <c r="B106" s="193" t="s">
        <v>360</v>
      </c>
      <c r="C106" s="193" t="s">
        <v>250</v>
      </c>
      <c r="D106" s="198" t="s">
        <v>361</v>
      </c>
      <c r="E106" s="180">
        <f t="shared" si="15"/>
        <v>1884800</v>
      </c>
      <c r="F106" s="185">
        <v>1884800</v>
      </c>
      <c r="G106" s="185">
        <v>0</v>
      </c>
      <c r="H106" s="185">
        <v>0</v>
      </c>
      <c r="I106" s="185">
        <v>0</v>
      </c>
      <c r="J106" s="180">
        <f t="shared" si="16"/>
        <v>0</v>
      </c>
      <c r="K106" s="185">
        <v>0</v>
      </c>
      <c r="L106" s="185">
        <v>0</v>
      </c>
      <c r="M106" s="185">
        <v>0</v>
      </c>
      <c r="N106" s="185">
        <v>0</v>
      </c>
      <c r="O106" s="185">
        <v>0</v>
      </c>
      <c r="P106" s="180">
        <f t="shared" si="14"/>
        <v>1884800</v>
      </c>
    </row>
    <row r="107" spans="1:16" s="165" customFormat="1" ht="63.75" hidden="1">
      <c r="A107" s="183" t="s">
        <v>362</v>
      </c>
      <c r="B107" s="183"/>
      <c r="C107" s="183"/>
      <c r="D107" s="198" t="s">
        <v>363</v>
      </c>
      <c r="E107" s="180">
        <f t="shared" si="15"/>
        <v>5759400</v>
      </c>
      <c r="F107" s="185">
        <v>5759400</v>
      </c>
      <c r="G107" s="185">
        <v>4546300</v>
      </c>
      <c r="H107" s="185">
        <v>192700</v>
      </c>
      <c r="I107" s="185">
        <v>0</v>
      </c>
      <c r="J107" s="180">
        <f t="shared" si="16"/>
        <v>200000</v>
      </c>
      <c r="K107" s="185">
        <v>200000</v>
      </c>
      <c r="L107" s="185">
        <v>113000</v>
      </c>
      <c r="M107" s="185">
        <v>0</v>
      </c>
      <c r="N107" s="185">
        <v>0</v>
      </c>
      <c r="O107" s="185">
        <v>0</v>
      </c>
      <c r="P107" s="180">
        <f t="shared" si="14"/>
        <v>5959400</v>
      </c>
    </row>
    <row r="108" spans="1:16" s="165" customFormat="1" ht="51" hidden="1">
      <c r="A108" s="190" t="s">
        <v>364</v>
      </c>
      <c r="B108" s="193" t="s">
        <v>365</v>
      </c>
      <c r="C108" s="193" t="s">
        <v>253</v>
      </c>
      <c r="D108" s="198" t="s">
        <v>366</v>
      </c>
      <c r="E108" s="180">
        <f t="shared" si="15"/>
        <v>5759400</v>
      </c>
      <c r="F108" s="200">
        <v>5759400</v>
      </c>
      <c r="G108" s="200">
        <v>4546300</v>
      </c>
      <c r="H108" s="200">
        <v>192700</v>
      </c>
      <c r="I108" s="200">
        <v>0</v>
      </c>
      <c r="J108" s="180">
        <f t="shared" si="16"/>
        <v>200000</v>
      </c>
      <c r="K108" s="200">
        <v>200000</v>
      </c>
      <c r="L108" s="200">
        <v>113000</v>
      </c>
      <c r="M108" s="200">
        <v>0</v>
      </c>
      <c r="N108" s="200">
        <v>0</v>
      </c>
      <c r="O108" s="200">
        <v>0</v>
      </c>
      <c r="P108" s="180">
        <f t="shared" si="14"/>
        <v>5959400</v>
      </c>
    </row>
    <row r="109" spans="1:16" s="165" customFormat="1" ht="76.5" hidden="1">
      <c r="A109" s="190" t="s">
        <v>367</v>
      </c>
      <c r="B109" s="190" t="s">
        <v>368</v>
      </c>
      <c r="C109" s="190" t="s">
        <v>250</v>
      </c>
      <c r="D109" s="198" t="s">
        <v>369</v>
      </c>
      <c r="E109" s="180">
        <f t="shared" si="15"/>
        <v>180400</v>
      </c>
      <c r="F109" s="185">
        <v>180400</v>
      </c>
      <c r="G109" s="185">
        <v>0</v>
      </c>
      <c r="H109" s="185">
        <v>0</v>
      </c>
      <c r="I109" s="185">
        <v>0</v>
      </c>
      <c r="J109" s="180">
        <f t="shared" si="16"/>
        <v>0</v>
      </c>
      <c r="K109" s="185">
        <v>0</v>
      </c>
      <c r="L109" s="185">
        <v>0</v>
      </c>
      <c r="M109" s="185">
        <v>0</v>
      </c>
      <c r="N109" s="185">
        <v>0</v>
      </c>
      <c r="O109" s="185">
        <v>0</v>
      </c>
      <c r="P109" s="180">
        <f t="shared" si="14"/>
        <v>180400</v>
      </c>
    </row>
    <row r="110" spans="1:16" s="165" customFormat="1" ht="165.75" hidden="1">
      <c r="A110" s="190" t="s">
        <v>370</v>
      </c>
      <c r="B110" s="190" t="s">
        <v>371</v>
      </c>
      <c r="C110" s="190" t="s">
        <v>183</v>
      </c>
      <c r="D110" s="198" t="s">
        <v>372</v>
      </c>
      <c r="E110" s="180">
        <f t="shared" si="15"/>
        <v>0</v>
      </c>
      <c r="F110" s="185"/>
      <c r="G110" s="185"/>
      <c r="H110" s="185"/>
      <c r="I110" s="185"/>
      <c r="J110" s="180">
        <f t="shared" si="16"/>
        <v>0</v>
      </c>
      <c r="K110" s="185"/>
      <c r="L110" s="185"/>
      <c r="M110" s="185"/>
      <c r="N110" s="185"/>
      <c r="O110" s="185"/>
      <c r="P110" s="180">
        <f t="shared" si="14"/>
        <v>0</v>
      </c>
    </row>
    <row r="111" spans="1:16" s="165" customFormat="1" ht="22.5" customHeight="1" hidden="1">
      <c r="A111" s="182" t="s">
        <v>59</v>
      </c>
      <c r="B111" s="183" t="s">
        <v>123</v>
      </c>
      <c r="C111" s="182"/>
      <c r="D111" s="198" t="s">
        <v>125</v>
      </c>
      <c r="E111" s="180">
        <f t="shared" si="15"/>
        <v>0</v>
      </c>
      <c r="F111" s="185"/>
      <c r="G111" s="185"/>
      <c r="H111" s="185"/>
      <c r="I111" s="185"/>
      <c r="J111" s="180">
        <f t="shared" si="16"/>
        <v>0</v>
      </c>
      <c r="K111" s="185"/>
      <c r="L111" s="185"/>
      <c r="M111" s="185"/>
      <c r="N111" s="185"/>
      <c r="O111" s="185"/>
      <c r="P111" s="180">
        <f t="shared" si="14"/>
        <v>0</v>
      </c>
    </row>
    <row r="112" spans="1:16" s="165" customFormat="1" ht="25.5" hidden="1">
      <c r="A112" s="182"/>
      <c r="B112" s="190" t="s">
        <v>126</v>
      </c>
      <c r="C112" s="190" t="s">
        <v>124</v>
      </c>
      <c r="D112" s="213" t="s">
        <v>127</v>
      </c>
      <c r="E112" s="180">
        <f t="shared" si="15"/>
        <v>0</v>
      </c>
      <c r="F112" s="185"/>
      <c r="G112" s="185"/>
      <c r="H112" s="185"/>
      <c r="I112" s="185"/>
      <c r="J112" s="180">
        <f t="shared" si="16"/>
        <v>0</v>
      </c>
      <c r="K112" s="185"/>
      <c r="L112" s="185"/>
      <c r="M112" s="185"/>
      <c r="N112" s="185"/>
      <c r="O112" s="185"/>
      <c r="P112" s="180"/>
    </row>
    <row r="113" spans="1:137" s="181" customFormat="1" ht="15.75" customHeight="1" hidden="1">
      <c r="A113" s="177"/>
      <c r="B113" s="178" t="s">
        <v>373</v>
      </c>
      <c r="C113" s="178"/>
      <c r="D113" s="179" t="s">
        <v>374</v>
      </c>
      <c r="E113" s="180">
        <f t="shared" si="15"/>
        <v>0</v>
      </c>
      <c r="F113" s="180">
        <f>F115+F117+F118+F119+F120+F121</f>
        <v>0</v>
      </c>
      <c r="G113" s="180">
        <f>G115+G117+G118+G119+G120+G121</f>
        <v>0</v>
      </c>
      <c r="H113" s="180">
        <f>H115+H117+H118+H119+H120+H121</f>
        <v>0</v>
      </c>
      <c r="I113" s="180">
        <v>0</v>
      </c>
      <c r="J113" s="180">
        <f t="shared" si="16"/>
        <v>0</v>
      </c>
      <c r="K113" s="180">
        <f>K115+K117+K118+K119+K120+K121</f>
        <v>0</v>
      </c>
      <c r="L113" s="180">
        <f>L115+L117+L118+L119+L120+L121</f>
        <v>0</v>
      </c>
      <c r="M113" s="180">
        <f>M115+M117+M118+M119+M120+M121</f>
        <v>0</v>
      </c>
      <c r="N113" s="180">
        <f>N115+N117+N118+N119+N120+N121</f>
        <v>0</v>
      </c>
      <c r="O113" s="180">
        <f>O115+O117+O118+O119+O120+O121</f>
        <v>0</v>
      </c>
      <c r="P113" s="180">
        <f>E113+J113</f>
        <v>0</v>
      </c>
      <c r="Q113" s="165"/>
      <c r="R113" s="165"/>
      <c r="S113" s="165"/>
      <c r="T113" s="165"/>
      <c r="U113" s="165"/>
      <c r="V113" s="165"/>
      <c r="W113" s="165"/>
      <c r="X113" s="165"/>
      <c r="Y113" s="165"/>
      <c r="Z113" s="165"/>
      <c r="AA113" s="165"/>
      <c r="AB113" s="165"/>
      <c r="AC113" s="165"/>
      <c r="AD113" s="165"/>
      <c r="AE113" s="165"/>
      <c r="AF113" s="165"/>
      <c r="AG113" s="165"/>
      <c r="AH113" s="165"/>
      <c r="AI113" s="165"/>
      <c r="AJ113" s="165"/>
      <c r="AK113" s="165"/>
      <c r="AL113" s="165"/>
      <c r="AM113" s="165"/>
      <c r="AN113" s="165"/>
      <c r="AO113" s="165"/>
      <c r="AP113" s="165"/>
      <c r="AQ113" s="165"/>
      <c r="AR113" s="165"/>
      <c r="AS113" s="165"/>
      <c r="AT113" s="165"/>
      <c r="AU113" s="165"/>
      <c r="AV113" s="165"/>
      <c r="AW113" s="165"/>
      <c r="AX113" s="165"/>
      <c r="AY113" s="165"/>
      <c r="AZ113" s="165"/>
      <c r="BA113" s="165"/>
      <c r="BB113" s="165"/>
      <c r="BC113" s="165"/>
      <c r="BD113" s="165"/>
      <c r="BE113" s="165"/>
      <c r="BF113" s="165"/>
      <c r="BG113" s="165"/>
      <c r="BH113" s="165"/>
      <c r="BI113" s="165"/>
      <c r="BJ113" s="165"/>
      <c r="BK113" s="165"/>
      <c r="BL113" s="165"/>
      <c r="BM113" s="165"/>
      <c r="BN113" s="165"/>
      <c r="BO113" s="165"/>
      <c r="BP113" s="165"/>
      <c r="BQ113" s="165"/>
      <c r="BR113" s="165"/>
      <c r="BS113" s="165"/>
      <c r="BT113" s="165"/>
      <c r="BU113" s="165"/>
      <c r="BV113" s="165"/>
      <c r="BW113" s="165"/>
      <c r="BX113" s="165"/>
      <c r="BY113" s="165"/>
      <c r="BZ113" s="165"/>
      <c r="CA113" s="165"/>
      <c r="CB113" s="165"/>
      <c r="CC113" s="165"/>
      <c r="CD113" s="165"/>
      <c r="CE113" s="165"/>
      <c r="CF113" s="165"/>
      <c r="CG113" s="165"/>
      <c r="CH113" s="165"/>
      <c r="CI113" s="165"/>
      <c r="CJ113" s="165"/>
      <c r="CK113" s="165"/>
      <c r="CL113" s="165"/>
      <c r="CM113" s="165"/>
      <c r="CN113" s="165"/>
      <c r="CO113" s="165"/>
      <c r="CP113" s="165"/>
      <c r="CQ113" s="165"/>
      <c r="CR113" s="165"/>
      <c r="CS113" s="165"/>
      <c r="CT113" s="165"/>
      <c r="CU113" s="165"/>
      <c r="CV113" s="165"/>
      <c r="CW113" s="165"/>
      <c r="CX113" s="165"/>
      <c r="CY113" s="165"/>
      <c r="CZ113" s="165"/>
      <c r="DA113" s="165"/>
      <c r="DB113" s="165"/>
      <c r="DC113" s="165"/>
      <c r="DD113" s="165"/>
      <c r="DE113" s="165"/>
      <c r="DF113" s="165"/>
      <c r="DG113" s="165"/>
      <c r="DH113" s="165"/>
      <c r="DI113" s="165"/>
      <c r="DJ113" s="165"/>
      <c r="DK113" s="165"/>
      <c r="DL113" s="165"/>
      <c r="DM113" s="165"/>
      <c r="DN113" s="165"/>
      <c r="DO113" s="165"/>
      <c r="DP113" s="165"/>
      <c r="DQ113" s="165"/>
      <c r="DR113" s="165"/>
      <c r="DS113" s="165"/>
      <c r="DT113" s="165"/>
      <c r="DU113" s="165"/>
      <c r="DV113" s="165"/>
      <c r="DW113" s="165"/>
      <c r="DX113" s="165"/>
      <c r="DY113" s="165"/>
      <c r="DZ113" s="165"/>
      <c r="EA113" s="165"/>
      <c r="EB113" s="165"/>
      <c r="EC113" s="165"/>
      <c r="ED113" s="165"/>
      <c r="EE113" s="165"/>
      <c r="EF113" s="165"/>
      <c r="EG113" s="165"/>
    </row>
    <row r="114" spans="1:16" s="165" customFormat="1" ht="38.25" hidden="1">
      <c r="A114" s="182" t="s">
        <v>375</v>
      </c>
      <c r="B114" s="183"/>
      <c r="C114" s="183"/>
      <c r="D114" s="192" t="s">
        <v>376</v>
      </c>
      <c r="E114" s="180">
        <f t="shared" si="15"/>
        <v>0</v>
      </c>
      <c r="F114" s="185">
        <f aca="true" t="shared" si="17" ref="F114:P114">F118+F116+F119+F120+F121</f>
        <v>0</v>
      </c>
      <c r="G114" s="185">
        <f t="shared" si="17"/>
        <v>0</v>
      </c>
      <c r="H114" s="185">
        <f t="shared" si="17"/>
        <v>0</v>
      </c>
      <c r="I114" s="185">
        <f t="shared" si="17"/>
        <v>0</v>
      </c>
      <c r="J114" s="180">
        <f t="shared" si="16"/>
        <v>0</v>
      </c>
      <c r="K114" s="185">
        <f t="shared" si="17"/>
        <v>0</v>
      </c>
      <c r="L114" s="185">
        <f t="shared" si="17"/>
        <v>0</v>
      </c>
      <c r="M114" s="185">
        <f t="shared" si="17"/>
        <v>0</v>
      </c>
      <c r="N114" s="185">
        <f t="shared" si="17"/>
        <v>0</v>
      </c>
      <c r="O114" s="185">
        <f t="shared" si="17"/>
        <v>0</v>
      </c>
      <c r="P114" s="180">
        <f t="shared" si="17"/>
        <v>0</v>
      </c>
    </row>
    <row r="115" spans="1:16" s="165" customFormat="1" ht="45" customHeight="1" hidden="1">
      <c r="A115" s="182" t="s">
        <v>377</v>
      </c>
      <c r="B115" s="183" t="s">
        <v>378</v>
      </c>
      <c r="C115" s="183" t="s">
        <v>379</v>
      </c>
      <c r="D115" s="198" t="s">
        <v>380</v>
      </c>
      <c r="E115" s="180">
        <f t="shared" si="15"/>
        <v>0</v>
      </c>
      <c r="F115" s="185"/>
      <c r="G115" s="185"/>
      <c r="H115" s="185"/>
      <c r="I115" s="185"/>
      <c r="J115" s="180">
        <f t="shared" si="16"/>
        <v>0</v>
      </c>
      <c r="K115" s="185"/>
      <c r="L115" s="185"/>
      <c r="M115" s="185"/>
      <c r="N115" s="185"/>
      <c r="O115" s="185"/>
      <c r="P115" s="180">
        <f>E115+J115</f>
        <v>0</v>
      </c>
    </row>
    <row r="116" spans="1:16" s="165" customFormat="1" ht="12.75" hidden="1">
      <c r="A116" s="183" t="s">
        <v>381</v>
      </c>
      <c r="B116" s="183" t="s">
        <v>382</v>
      </c>
      <c r="C116" s="182" t="s">
        <v>383</v>
      </c>
      <c r="D116" s="198" t="s">
        <v>96</v>
      </c>
      <c r="E116" s="180">
        <f t="shared" si="15"/>
        <v>0</v>
      </c>
      <c r="F116" s="185"/>
      <c r="G116" s="185"/>
      <c r="H116" s="185"/>
      <c r="I116" s="185">
        <v>0</v>
      </c>
      <c r="J116" s="180">
        <f t="shared" si="16"/>
        <v>0</v>
      </c>
      <c r="K116" s="185"/>
      <c r="L116" s="185">
        <v>0</v>
      </c>
      <c r="M116" s="185">
        <v>0</v>
      </c>
      <c r="N116" s="185">
        <v>0</v>
      </c>
      <c r="O116" s="185">
        <v>0</v>
      </c>
      <c r="P116" s="180">
        <f>E116+J116</f>
        <v>0</v>
      </c>
    </row>
    <row r="117" spans="1:16" s="165" customFormat="1" ht="25.5" hidden="1">
      <c r="A117" s="183" t="s">
        <v>384</v>
      </c>
      <c r="B117" s="183" t="s">
        <v>385</v>
      </c>
      <c r="C117" s="182" t="s">
        <v>383</v>
      </c>
      <c r="D117" s="198" t="s">
        <v>386</v>
      </c>
      <c r="E117" s="180">
        <f t="shared" si="15"/>
        <v>0</v>
      </c>
      <c r="F117" s="185"/>
      <c r="G117" s="185"/>
      <c r="H117" s="185"/>
      <c r="I117" s="185"/>
      <c r="J117" s="180">
        <f t="shared" si="16"/>
        <v>0</v>
      </c>
      <c r="K117" s="185"/>
      <c r="L117" s="185"/>
      <c r="M117" s="185"/>
      <c r="N117" s="185"/>
      <c r="O117" s="185"/>
      <c r="P117" s="180"/>
    </row>
    <row r="118" spans="1:16" s="165" customFormat="1" ht="27" customHeight="1" hidden="1">
      <c r="A118" s="183" t="s">
        <v>384</v>
      </c>
      <c r="B118" s="183" t="s">
        <v>387</v>
      </c>
      <c r="C118" s="182" t="s">
        <v>383</v>
      </c>
      <c r="D118" s="214"/>
      <c r="E118" s="180">
        <f t="shared" si="15"/>
        <v>0</v>
      </c>
      <c r="F118" s="185"/>
      <c r="G118" s="185"/>
      <c r="H118" s="185"/>
      <c r="I118" s="185">
        <v>0</v>
      </c>
      <c r="J118" s="180">
        <f t="shared" si="16"/>
        <v>0</v>
      </c>
      <c r="K118" s="185">
        <v>0</v>
      </c>
      <c r="L118" s="185">
        <v>0</v>
      </c>
      <c r="M118" s="185">
        <v>0</v>
      </c>
      <c r="N118" s="185">
        <v>0</v>
      </c>
      <c r="O118" s="185">
        <v>0</v>
      </c>
      <c r="P118" s="180">
        <f>E118+J118</f>
        <v>0</v>
      </c>
    </row>
    <row r="119" spans="1:16" s="165" customFormat="1" ht="38.25" hidden="1">
      <c r="A119" s="183" t="s">
        <v>388</v>
      </c>
      <c r="B119" s="183" t="s">
        <v>389</v>
      </c>
      <c r="C119" s="182" t="s">
        <v>390</v>
      </c>
      <c r="D119" s="198" t="s">
        <v>391</v>
      </c>
      <c r="E119" s="180">
        <f t="shared" si="15"/>
        <v>0</v>
      </c>
      <c r="F119" s="185"/>
      <c r="G119" s="185"/>
      <c r="H119" s="185"/>
      <c r="I119" s="185">
        <v>0</v>
      </c>
      <c r="J119" s="180">
        <f t="shared" si="16"/>
        <v>0</v>
      </c>
      <c r="K119" s="185">
        <v>0</v>
      </c>
      <c r="L119" s="185">
        <v>0</v>
      </c>
      <c r="M119" s="185">
        <v>0</v>
      </c>
      <c r="N119" s="185">
        <v>0</v>
      </c>
      <c r="O119" s="185">
        <v>0</v>
      </c>
      <c r="P119" s="180">
        <f>E119+J119</f>
        <v>0</v>
      </c>
    </row>
    <row r="120" spans="1:16" s="165" customFormat="1" ht="51" hidden="1">
      <c r="A120" s="183" t="s">
        <v>392</v>
      </c>
      <c r="B120" s="183" t="s">
        <v>393</v>
      </c>
      <c r="C120" s="182" t="s">
        <v>260</v>
      </c>
      <c r="D120" s="198" t="s">
        <v>394</v>
      </c>
      <c r="E120" s="180">
        <f t="shared" si="15"/>
        <v>0</v>
      </c>
      <c r="F120" s="185"/>
      <c r="G120" s="185"/>
      <c r="H120" s="185"/>
      <c r="I120" s="185">
        <v>0</v>
      </c>
      <c r="J120" s="180">
        <f t="shared" si="16"/>
        <v>0</v>
      </c>
      <c r="K120" s="185">
        <v>0</v>
      </c>
      <c r="L120" s="185">
        <v>0</v>
      </c>
      <c r="M120" s="185">
        <v>0</v>
      </c>
      <c r="N120" s="185">
        <v>0</v>
      </c>
      <c r="O120" s="185">
        <v>0</v>
      </c>
      <c r="P120" s="180">
        <f>E120+J120</f>
        <v>0</v>
      </c>
    </row>
    <row r="121" spans="1:16" s="165" customFormat="1" ht="25.5" hidden="1">
      <c r="A121" s="183" t="s">
        <v>395</v>
      </c>
      <c r="B121" s="183" t="s">
        <v>396</v>
      </c>
      <c r="C121" s="182"/>
      <c r="D121" s="198" t="s">
        <v>397</v>
      </c>
      <c r="E121" s="180">
        <f t="shared" si="15"/>
        <v>0</v>
      </c>
      <c r="F121" s="185">
        <f aca="true" t="shared" si="18" ref="F121:P121">F123+F124</f>
        <v>0</v>
      </c>
      <c r="G121" s="185">
        <f t="shared" si="18"/>
        <v>0</v>
      </c>
      <c r="H121" s="185">
        <f t="shared" si="18"/>
        <v>0</v>
      </c>
      <c r="I121" s="185">
        <f t="shared" si="18"/>
        <v>0</v>
      </c>
      <c r="J121" s="180">
        <f t="shared" si="16"/>
        <v>0</v>
      </c>
      <c r="K121" s="185">
        <f t="shared" si="18"/>
        <v>0</v>
      </c>
      <c r="L121" s="185">
        <f t="shared" si="18"/>
        <v>0</v>
      </c>
      <c r="M121" s="185">
        <f t="shared" si="18"/>
        <v>0</v>
      </c>
      <c r="N121" s="185">
        <f t="shared" si="18"/>
        <v>0</v>
      </c>
      <c r="O121" s="185">
        <f t="shared" si="18"/>
        <v>0</v>
      </c>
      <c r="P121" s="180">
        <f t="shared" si="18"/>
        <v>0</v>
      </c>
    </row>
    <row r="122" spans="1:137" s="181" customFormat="1" ht="21" customHeight="1">
      <c r="A122" s="178"/>
      <c r="B122" s="178" t="s">
        <v>398</v>
      </c>
      <c r="C122" s="177"/>
      <c r="D122" s="179" t="s">
        <v>399</v>
      </c>
      <c r="E122" s="180">
        <f>F122</f>
        <v>65400</v>
      </c>
      <c r="F122" s="180">
        <f>F125</f>
        <v>65400</v>
      </c>
      <c r="G122" s="180">
        <f aca="true" t="shared" si="19" ref="G122:O122">G125</f>
        <v>0</v>
      </c>
      <c r="H122" s="180">
        <f t="shared" si="19"/>
        <v>0</v>
      </c>
      <c r="I122" s="180">
        <f t="shared" si="19"/>
        <v>0</v>
      </c>
      <c r="J122" s="180">
        <f t="shared" si="19"/>
        <v>0</v>
      </c>
      <c r="K122" s="180">
        <f t="shared" si="19"/>
        <v>0</v>
      </c>
      <c r="L122" s="180">
        <f t="shared" si="19"/>
        <v>0</v>
      </c>
      <c r="M122" s="180">
        <f t="shared" si="19"/>
        <v>0</v>
      </c>
      <c r="N122" s="180">
        <f t="shared" si="19"/>
        <v>0</v>
      </c>
      <c r="O122" s="180">
        <f t="shared" si="19"/>
        <v>0</v>
      </c>
      <c r="P122" s="180">
        <f>E122+J122</f>
        <v>65400</v>
      </c>
      <c r="Q122" s="165"/>
      <c r="R122" s="165"/>
      <c r="S122" s="165"/>
      <c r="T122" s="165"/>
      <c r="U122" s="165"/>
      <c r="V122" s="165"/>
      <c r="W122" s="165"/>
      <c r="X122" s="165"/>
      <c r="Y122" s="165"/>
      <c r="Z122" s="165"/>
      <c r="AA122" s="165"/>
      <c r="AB122" s="165"/>
      <c r="AC122" s="165"/>
      <c r="AD122" s="165"/>
      <c r="AE122" s="165"/>
      <c r="AF122" s="165"/>
      <c r="AG122" s="165"/>
      <c r="AH122" s="165"/>
      <c r="AI122" s="165"/>
      <c r="AJ122" s="165"/>
      <c r="AK122" s="165"/>
      <c r="AL122" s="165"/>
      <c r="AM122" s="165"/>
      <c r="AN122" s="165"/>
      <c r="AO122" s="165"/>
      <c r="AP122" s="165"/>
      <c r="AQ122" s="165"/>
      <c r="AR122" s="165"/>
      <c r="AS122" s="165"/>
      <c r="AT122" s="165"/>
      <c r="AU122" s="165"/>
      <c r="AV122" s="165"/>
      <c r="AW122" s="165"/>
      <c r="AX122" s="165"/>
      <c r="AY122" s="165"/>
      <c r="AZ122" s="165"/>
      <c r="BA122" s="165"/>
      <c r="BB122" s="165"/>
      <c r="BC122" s="165"/>
      <c r="BD122" s="165"/>
      <c r="BE122" s="165"/>
      <c r="BF122" s="165"/>
      <c r="BG122" s="165"/>
      <c r="BH122" s="165"/>
      <c r="BI122" s="165"/>
      <c r="BJ122" s="165"/>
      <c r="BK122" s="165"/>
      <c r="BL122" s="165"/>
      <c r="BM122" s="165"/>
      <c r="BN122" s="165"/>
      <c r="BO122" s="165"/>
      <c r="BP122" s="165"/>
      <c r="BQ122" s="165"/>
      <c r="BR122" s="165"/>
      <c r="BS122" s="165"/>
      <c r="BT122" s="165"/>
      <c r="BU122" s="165"/>
      <c r="BV122" s="165"/>
      <c r="BW122" s="165"/>
      <c r="BX122" s="165"/>
      <c r="BY122" s="165"/>
      <c r="BZ122" s="165"/>
      <c r="CA122" s="165"/>
      <c r="CB122" s="165"/>
      <c r="CC122" s="165"/>
      <c r="CD122" s="165"/>
      <c r="CE122" s="165"/>
      <c r="CF122" s="165"/>
      <c r="CG122" s="165"/>
      <c r="CH122" s="165"/>
      <c r="CI122" s="165"/>
      <c r="CJ122" s="165"/>
      <c r="CK122" s="165"/>
      <c r="CL122" s="165"/>
      <c r="CM122" s="165"/>
      <c r="CN122" s="165"/>
      <c r="CO122" s="165"/>
      <c r="CP122" s="165"/>
      <c r="CQ122" s="165"/>
      <c r="CR122" s="165"/>
      <c r="CS122" s="165"/>
      <c r="CT122" s="165"/>
      <c r="CU122" s="165"/>
      <c r="CV122" s="165"/>
      <c r="CW122" s="165"/>
      <c r="CX122" s="165"/>
      <c r="CY122" s="165"/>
      <c r="CZ122" s="165"/>
      <c r="DA122" s="165"/>
      <c r="DB122" s="165"/>
      <c r="DC122" s="165"/>
      <c r="DD122" s="165"/>
      <c r="DE122" s="165"/>
      <c r="DF122" s="165"/>
      <c r="DG122" s="165"/>
      <c r="DH122" s="165"/>
      <c r="DI122" s="165"/>
      <c r="DJ122" s="165"/>
      <c r="DK122" s="165"/>
      <c r="DL122" s="165"/>
      <c r="DM122" s="165"/>
      <c r="DN122" s="165"/>
      <c r="DO122" s="165"/>
      <c r="DP122" s="165"/>
      <c r="DQ122" s="165"/>
      <c r="DR122" s="165"/>
      <c r="DS122" s="165"/>
      <c r="DT122" s="165"/>
      <c r="DU122" s="165"/>
      <c r="DV122" s="165"/>
      <c r="DW122" s="165"/>
      <c r="DX122" s="165"/>
      <c r="DY122" s="165"/>
      <c r="DZ122" s="165"/>
      <c r="EA122" s="165"/>
      <c r="EB122" s="165"/>
      <c r="EC122" s="165"/>
      <c r="ED122" s="165"/>
      <c r="EE122" s="165"/>
      <c r="EF122" s="165"/>
      <c r="EG122" s="165"/>
    </row>
    <row r="123" spans="1:16" s="165" customFormat="1" ht="25.5" hidden="1">
      <c r="A123" s="182"/>
      <c r="B123" s="183" t="s">
        <v>401</v>
      </c>
      <c r="C123" s="183" t="s">
        <v>402</v>
      </c>
      <c r="D123" s="198" t="s">
        <v>403</v>
      </c>
      <c r="E123" s="180">
        <f t="shared" si="15"/>
        <v>0</v>
      </c>
      <c r="F123" s="185"/>
      <c r="G123" s="185"/>
      <c r="H123" s="185"/>
      <c r="I123" s="185"/>
      <c r="J123" s="180">
        <f t="shared" si="16"/>
        <v>0</v>
      </c>
      <c r="K123" s="185"/>
      <c r="L123" s="185"/>
      <c r="M123" s="185"/>
      <c r="N123" s="185"/>
      <c r="O123" s="185"/>
      <c r="P123" s="180">
        <f aca="true" t="shared" si="20" ref="P123:P185">E123+J123</f>
        <v>0</v>
      </c>
    </row>
    <row r="124" spans="1:16" s="165" customFormat="1" ht="16.5" customHeight="1" hidden="1">
      <c r="A124" s="182"/>
      <c r="B124" s="183" t="s">
        <v>404</v>
      </c>
      <c r="C124" s="183" t="s">
        <v>402</v>
      </c>
      <c r="D124" s="198" t="s">
        <v>405</v>
      </c>
      <c r="E124" s="180">
        <f t="shared" si="15"/>
        <v>0</v>
      </c>
      <c r="F124" s="185"/>
      <c r="G124" s="185"/>
      <c r="H124" s="185"/>
      <c r="I124" s="185"/>
      <c r="J124" s="180">
        <f t="shared" si="16"/>
        <v>0</v>
      </c>
      <c r="K124" s="185"/>
      <c r="L124" s="185"/>
      <c r="M124" s="185"/>
      <c r="N124" s="185"/>
      <c r="O124" s="185"/>
      <c r="P124" s="180">
        <f t="shared" si="20"/>
        <v>0</v>
      </c>
    </row>
    <row r="125" spans="1:16" s="165" customFormat="1" ht="51.75" customHeight="1">
      <c r="A125" s="182" t="s">
        <v>400</v>
      </c>
      <c r="B125" s="183" t="s">
        <v>229</v>
      </c>
      <c r="C125" s="183" t="s">
        <v>218</v>
      </c>
      <c r="D125" s="198" t="s">
        <v>230</v>
      </c>
      <c r="E125" s="180">
        <f t="shared" si="15"/>
        <v>65400</v>
      </c>
      <c r="F125" s="185">
        <v>65400</v>
      </c>
      <c r="G125" s="185"/>
      <c r="H125" s="185"/>
      <c r="I125" s="185"/>
      <c r="J125" s="180">
        <f t="shared" si="16"/>
        <v>0</v>
      </c>
      <c r="K125" s="185"/>
      <c r="L125" s="185"/>
      <c r="M125" s="185"/>
      <c r="N125" s="185"/>
      <c r="O125" s="185"/>
      <c r="P125" s="180">
        <f t="shared" si="20"/>
        <v>65400</v>
      </c>
    </row>
    <row r="126" spans="1:137" s="181" customFormat="1" ht="21.75" customHeight="1">
      <c r="A126" s="177"/>
      <c r="B126" s="178" t="s">
        <v>406</v>
      </c>
      <c r="C126" s="178"/>
      <c r="D126" s="179" t="s">
        <v>407</v>
      </c>
      <c r="E126" s="180">
        <f aca="true" t="shared" si="21" ref="E126:E196">F126+I126</f>
        <v>3710000</v>
      </c>
      <c r="F126" s="180">
        <f>F129</f>
        <v>3710000</v>
      </c>
      <c r="G126" s="180">
        <f>G127+G128+G129</f>
        <v>0</v>
      </c>
      <c r="H126" s="180">
        <f>H127+H128+H129</f>
        <v>480000</v>
      </c>
      <c r="I126" s="180">
        <f>I127</f>
        <v>0</v>
      </c>
      <c r="J126" s="180">
        <f aca="true" t="shared" si="22" ref="J126:J196">K126+N126</f>
        <v>0</v>
      </c>
      <c r="K126" s="180">
        <f>K127</f>
        <v>0</v>
      </c>
      <c r="L126" s="180">
        <f>L127</f>
        <v>0</v>
      </c>
      <c r="M126" s="180">
        <f>M127</f>
        <v>0</v>
      </c>
      <c r="N126" s="180">
        <f>N127</f>
        <v>0</v>
      </c>
      <c r="O126" s="180">
        <f>O127</f>
        <v>0</v>
      </c>
      <c r="P126" s="180">
        <f t="shared" si="20"/>
        <v>3710000</v>
      </c>
      <c r="Q126" s="165"/>
      <c r="R126" s="165"/>
      <c r="S126" s="165"/>
      <c r="T126" s="165"/>
      <c r="U126" s="165"/>
      <c r="V126" s="165"/>
      <c r="W126" s="165"/>
      <c r="X126" s="165"/>
      <c r="Y126" s="165"/>
      <c r="Z126" s="165"/>
      <c r="AA126" s="165"/>
      <c r="AB126" s="165"/>
      <c r="AC126" s="165"/>
      <c r="AD126" s="165"/>
      <c r="AE126" s="165"/>
      <c r="AF126" s="165"/>
      <c r="AG126" s="165"/>
      <c r="AH126" s="165"/>
      <c r="AI126" s="165"/>
      <c r="AJ126" s="165"/>
      <c r="AK126" s="165"/>
      <c r="AL126" s="165"/>
      <c r="AM126" s="165"/>
      <c r="AN126" s="165"/>
      <c r="AO126" s="165"/>
      <c r="AP126" s="165"/>
      <c r="AQ126" s="165"/>
      <c r="AR126" s="165"/>
      <c r="AS126" s="165"/>
      <c r="AT126" s="165"/>
      <c r="AU126" s="165"/>
      <c r="AV126" s="165"/>
      <c r="AW126" s="165"/>
      <c r="AX126" s="165"/>
      <c r="AY126" s="165"/>
      <c r="AZ126" s="165"/>
      <c r="BA126" s="165"/>
      <c r="BB126" s="165"/>
      <c r="BC126" s="165"/>
      <c r="BD126" s="165"/>
      <c r="BE126" s="165"/>
      <c r="BF126" s="165"/>
      <c r="BG126" s="165"/>
      <c r="BH126" s="165"/>
      <c r="BI126" s="165"/>
      <c r="BJ126" s="165"/>
      <c r="BK126" s="165"/>
      <c r="BL126" s="165"/>
      <c r="BM126" s="165"/>
      <c r="BN126" s="165"/>
      <c r="BO126" s="165"/>
      <c r="BP126" s="165"/>
      <c r="BQ126" s="165"/>
      <c r="BR126" s="165"/>
      <c r="BS126" s="165"/>
      <c r="BT126" s="165"/>
      <c r="BU126" s="165"/>
      <c r="BV126" s="165"/>
      <c r="BW126" s="165"/>
      <c r="BX126" s="165"/>
      <c r="BY126" s="165"/>
      <c r="BZ126" s="165"/>
      <c r="CA126" s="165"/>
      <c r="CB126" s="165"/>
      <c r="CC126" s="165"/>
      <c r="CD126" s="165"/>
      <c r="CE126" s="165"/>
      <c r="CF126" s="165"/>
      <c r="CG126" s="165"/>
      <c r="CH126" s="165"/>
      <c r="CI126" s="165"/>
      <c r="CJ126" s="165"/>
      <c r="CK126" s="165"/>
      <c r="CL126" s="165"/>
      <c r="CM126" s="165"/>
      <c r="CN126" s="165"/>
      <c r="CO126" s="165"/>
      <c r="CP126" s="165"/>
      <c r="CQ126" s="165"/>
      <c r="CR126" s="165"/>
      <c r="CS126" s="165"/>
      <c r="CT126" s="165"/>
      <c r="CU126" s="165"/>
      <c r="CV126" s="165"/>
      <c r="CW126" s="165"/>
      <c r="CX126" s="165"/>
      <c r="CY126" s="165"/>
      <c r="CZ126" s="165"/>
      <c r="DA126" s="165"/>
      <c r="DB126" s="165"/>
      <c r="DC126" s="165"/>
      <c r="DD126" s="165"/>
      <c r="DE126" s="165"/>
      <c r="DF126" s="165"/>
      <c r="DG126" s="165"/>
      <c r="DH126" s="165"/>
      <c r="DI126" s="165"/>
      <c r="DJ126" s="165"/>
      <c r="DK126" s="165"/>
      <c r="DL126" s="165"/>
      <c r="DM126" s="165"/>
      <c r="DN126" s="165"/>
      <c r="DO126" s="165"/>
      <c r="DP126" s="165"/>
      <c r="DQ126" s="165"/>
      <c r="DR126" s="165"/>
      <c r="DS126" s="165"/>
      <c r="DT126" s="165"/>
      <c r="DU126" s="165"/>
      <c r="DV126" s="165"/>
      <c r="DW126" s="165"/>
      <c r="DX126" s="165"/>
      <c r="DY126" s="165"/>
      <c r="DZ126" s="165"/>
      <c r="EA126" s="165"/>
      <c r="EB126" s="165"/>
      <c r="EC126" s="165"/>
      <c r="ED126" s="165"/>
      <c r="EE126" s="165"/>
      <c r="EF126" s="165"/>
      <c r="EG126" s="165"/>
    </row>
    <row r="127" spans="1:16" s="165" customFormat="1" ht="37.5" customHeight="1" hidden="1">
      <c r="A127" s="182" t="s">
        <v>408</v>
      </c>
      <c r="B127" s="183"/>
      <c r="C127" s="183"/>
      <c r="D127" s="198" t="s">
        <v>409</v>
      </c>
      <c r="E127" s="180"/>
      <c r="F127" s="185"/>
      <c r="G127" s="185"/>
      <c r="H127" s="185"/>
      <c r="I127" s="185"/>
      <c r="J127" s="180">
        <f t="shared" si="22"/>
        <v>0</v>
      </c>
      <c r="K127" s="185">
        <f>K128+K129</f>
        <v>0</v>
      </c>
      <c r="L127" s="185">
        <f>L128+L129</f>
        <v>0</v>
      </c>
      <c r="M127" s="185">
        <f>M128+M129</f>
        <v>0</v>
      </c>
      <c r="N127" s="185">
        <f>N128+N129</f>
        <v>0</v>
      </c>
      <c r="O127" s="185">
        <f>O128+O129</f>
        <v>0</v>
      </c>
      <c r="P127" s="180">
        <f t="shared" si="20"/>
        <v>0</v>
      </c>
    </row>
    <row r="128" spans="1:16" s="165" customFormat="1" ht="30.75" customHeight="1" hidden="1">
      <c r="A128" s="182" t="s">
        <v>410</v>
      </c>
      <c r="B128" s="183" t="s">
        <v>411</v>
      </c>
      <c r="C128" s="183" t="s">
        <v>412</v>
      </c>
      <c r="D128" s="198" t="s">
        <v>413</v>
      </c>
      <c r="E128" s="180">
        <f t="shared" si="21"/>
        <v>0</v>
      </c>
      <c r="F128" s="185"/>
      <c r="G128" s="185"/>
      <c r="H128" s="185"/>
      <c r="I128" s="185"/>
      <c r="J128" s="180">
        <f t="shared" si="22"/>
        <v>0</v>
      </c>
      <c r="K128" s="185"/>
      <c r="L128" s="185"/>
      <c r="M128" s="185"/>
      <c r="N128" s="185"/>
      <c r="O128" s="185"/>
      <c r="P128" s="180">
        <f t="shared" si="20"/>
        <v>0</v>
      </c>
    </row>
    <row r="129" spans="1:16" s="165" customFormat="1" ht="26.25" customHeight="1">
      <c r="A129" s="182" t="s">
        <v>583</v>
      </c>
      <c r="B129" s="183" t="s">
        <v>414</v>
      </c>
      <c r="C129" s="183" t="s">
        <v>412</v>
      </c>
      <c r="D129" s="198" t="s">
        <v>415</v>
      </c>
      <c r="E129" s="180">
        <f t="shared" si="21"/>
        <v>3710000</v>
      </c>
      <c r="F129" s="185">
        <v>3710000</v>
      </c>
      <c r="G129" s="185"/>
      <c r="H129" s="185">
        <v>480000</v>
      </c>
      <c r="I129" s="185"/>
      <c r="J129" s="180">
        <f t="shared" si="22"/>
        <v>0</v>
      </c>
      <c r="K129" s="185"/>
      <c r="L129" s="185"/>
      <c r="M129" s="185"/>
      <c r="N129" s="185"/>
      <c r="O129" s="185"/>
      <c r="P129" s="180">
        <f t="shared" si="20"/>
        <v>3710000</v>
      </c>
    </row>
    <row r="130" spans="1:137" s="181" customFormat="1" ht="26.25" customHeight="1">
      <c r="A130" s="177"/>
      <c r="B130" s="178" t="s">
        <v>416</v>
      </c>
      <c r="C130" s="178"/>
      <c r="D130" s="179" t="s">
        <v>417</v>
      </c>
      <c r="E130" s="180">
        <f t="shared" si="21"/>
        <v>0</v>
      </c>
      <c r="F130" s="180">
        <f aca="true" t="shared" si="23" ref="F130:O130">F131+F132+F133</f>
        <v>0</v>
      </c>
      <c r="G130" s="180">
        <f t="shared" si="23"/>
        <v>0</v>
      </c>
      <c r="H130" s="180">
        <f t="shared" si="23"/>
        <v>0</v>
      </c>
      <c r="I130" s="180">
        <f t="shared" si="23"/>
        <v>0</v>
      </c>
      <c r="J130" s="180">
        <f t="shared" si="22"/>
        <v>500000</v>
      </c>
      <c r="K130" s="180">
        <f t="shared" si="23"/>
        <v>0</v>
      </c>
      <c r="L130" s="180">
        <f t="shared" si="23"/>
        <v>0</v>
      </c>
      <c r="M130" s="180">
        <f t="shared" si="23"/>
        <v>0</v>
      </c>
      <c r="N130" s="180">
        <f t="shared" si="23"/>
        <v>500000</v>
      </c>
      <c r="O130" s="180">
        <f t="shared" si="23"/>
        <v>500000</v>
      </c>
      <c r="P130" s="180">
        <f t="shared" si="20"/>
        <v>500000</v>
      </c>
      <c r="Q130" s="165"/>
      <c r="R130" s="165"/>
      <c r="S130" s="165"/>
      <c r="T130" s="165"/>
      <c r="U130" s="165"/>
      <c r="V130" s="165"/>
      <c r="W130" s="165"/>
      <c r="X130" s="165"/>
      <c r="Y130" s="165"/>
      <c r="Z130" s="165"/>
      <c r="AA130" s="165"/>
      <c r="AB130" s="165"/>
      <c r="AC130" s="165"/>
      <c r="AD130" s="165"/>
      <c r="AE130" s="165"/>
      <c r="AF130" s="165"/>
      <c r="AG130" s="165"/>
      <c r="AH130" s="165"/>
      <c r="AI130" s="165"/>
      <c r="AJ130" s="165"/>
      <c r="AK130" s="165"/>
      <c r="AL130" s="165"/>
      <c r="AM130" s="165"/>
      <c r="AN130" s="165"/>
      <c r="AO130" s="165"/>
      <c r="AP130" s="165"/>
      <c r="AQ130" s="165"/>
      <c r="AR130" s="165"/>
      <c r="AS130" s="165"/>
      <c r="AT130" s="165"/>
      <c r="AU130" s="165"/>
      <c r="AV130" s="165"/>
      <c r="AW130" s="165"/>
      <c r="AX130" s="165"/>
      <c r="AY130" s="165"/>
      <c r="AZ130" s="165"/>
      <c r="BA130" s="165"/>
      <c r="BB130" s="165"/>
      <c r="BC130" s="165"/>
      <c r="BD130" s="165"/>
      <c r="BE130" s="165"/>
      <c r="BF130" s="165"/>
      <c r="BG130" s="165"/>
      <c r="BH130" s="165"/>
      <c r="BI130" s="165"/>
      <c r="BJ130" s="165"/>
      <c r="BK130" s="165"/>
      <c r="BL130" s="165"/>
      <c r="BM130" s="165"/>
      <c r="BN130" s="165"/>
      <c r="BO130" s="165"/>
      <c r="BP130" s="165"/>
      <c r="BQ130" s="165"/>
      <c r="BR130" s="165"/>
      <c r="BS130" s="165"/>
      <c r="BT130" s="165"/>
      <c r="BU130" s="165"/>
      <c r="BV130" s="165"/>
      <c r="BW130" s="165"/>
      <c r="BX130" s="165"/>
      <c r="BY130" s="165"/>
      <c r="BZ130" s="165"/>
      <c r="CA130" s="165"/>
      <c r="CB130" s="165"/>
      <c r="CC130" s="165"/>
      <c r="CD130" s="165"/>
      <c r="CE130" s="165"/>
      <c r="CF130" s="165"/>
      <c r="CG130" s="165"/>
      <c r="CH130" s="165"/>
      <c r="CI130" s="165"/>
      <c r="CJ130" s="165"/>
      <c r="CK130" s="165"/>
      <c r="CL130" s="165"/>
      <c r="CM130" s="165"/>
      <c r="CN130" s="165"/>
      <c r="CO130" s="165"/>
      <c r="CP130" s="165"/>
      <c r="CQ130" s="165"/>
      <c r="CR130" s="165"/>
      <c r="CS130" s="165"/>
      <c r="CT130" s="165"/>
      <c r="CU130" s="165"/>
      <c r="CV130" s="165"/>
      <c r="CW130" s="165"/>
      <c r="CX130" s="165"/>
      <c r="CY130" s="165"/>
      <c r="CZ130" s="165"/>
      <c r="DA130" s="165"/>
      <c r="DB130" s="165"/>
      <c r="DC130" s="165"/>
      <c r="DD130" s="165"/>
      <c r="DE130" s="165"/>
      <c r="DF130" s="165"/>
      <c r="DG130" s="165"/>
      <c r="DH130" s="165"/>
      <c r="DI130" s="165"/>
      <c r="DJ130" s="165"/>
      <c r="DK130" s="165"/>
      <c r="DL130" s="165"/>
      <c r="DM130" s="165"/>
      <c r="DN130" s="165"/>
      <c r="DO130" s="165"/>
      <c r="DP130" s="165"/>
      <c r="DQ130" s="165"/>
      <c r="DR130" s="165"/>
      <c r="DS130" s="165"/>
      <c r="DT130" s="165"/>
      <c r="DU130" s="165"/>
      <c r="DV130" s="165"/>
      <c r="DW130" s="165"/>
      <c r="DX130" s="165"/>
      <c r="DY130" s="165"/>
      <c r="DZ130" s="165"/>
      <c r="EA130" s="165"/>
      <c r="EB130" s="165"/>
      <c r="EC130" s="165"/>
      <c r="ED130" s="165"/>
      <c r="EE130" s="165"/>
      <c r="EF130" s="165"/>
      <c r="EG130" s="165"/>
    </row>
    <row r="131" spans="1:16" s="165" customFormat="1" ht="37.5" customHeight="1">
      <c r="A131" s="182" t="s">
        <v>585</v>
      </c>
      <c r="B131" s="183" t="s">
        <v>83</v>
      </c>
      <c r="C131" s="183" t="s">
        <v>584</v>
      </c>
      <c r="D131" s="198" t="s">
        <v>586</v>
      </c>
      <c r="E131" s="180">
        <f t="shared" si="21"/>
        <v>0</v>
      </c>
      <c r="F131" s="185"/>
      <c r="G131" s="185"/>
      <c r="H131" s="185"/>
      <c r="I131" s="185"/>
      <c r="J131" s="180">
        <f t="shared" si="22"/>
        <v>500000</v>
      </c>
      <c r="K131" s="185"/>
      <c r="L131" s="185"/>
      <c r="M131" s="185"/>
      <c r="N131" s="185">
        <v>500000</v>
      </c>
      <c r="O131" s="185">
        <v>500000</v>
      </c>
      <c r="P131" s="180">
        <f t="shared" si="20"/>
        <v>500000</v>
      </c>
    </row>
    <row r="132" spans="1:16" s="165" customFormat="1" ht="37.5" customHeight="1" hidden="1">
      <c r="A132" s="182" t="s">
        <v>418</v>
      </c>
      <c r="B132" s="183"/>
      <c r="C132" s="183"/>
      <c r="D132" s="198"/>
      <c r="E132" s="180">
        <f t="shared" si="21"/>
        <v>0</v>
      </c>
      <c r="F132" s="185"/>
      <c r="G132" s="185"/>
      <c r="H132" s="185"/>
      <c r="I132" s="185"/>
      <c r="J132" s="180">
        <f t="shared" si="22"/>
        <v>0</v>
      </c>
      <c r="K132" s="185"/>
      <c r="L132" s="185"/>
      <c r="M132" s="185"/>
      <c r="N132" s="185"/>
      <c r="O132" s="185"/>
      <c r="P132" s="180">
        <f t="shared" si="20"/>
        <v>0</v>
      </c>
    </row>
    <row r="133" spans="1:16" s="165" customFormat="1" ht="37.5" customHeight="1" hidden="1">
      <c r="A133" s="182" t="s">
        <v>419</v>
      </c>
      <c r="B133" s="183" t="s">
        <v>420</v>
      </c>
      <c r="C133" s="183" t="s">
        <v>420</v>
      </c>
      <c r="D133" s="198" t="s">
        <v>421</v>
      </c>
      <c r="E133" s="180">
        <f t="shared" si="21"/>
        <v>0</v>
      </c>
      <c r="F133" s="185"/>
      <c r="G133" s="185"/>
      <c r="H133" s="185"/>
      <c r="I133" s="185"/>
      <c r="J133" s="180">
        <f t="shared" si="22"/>
        <v>0</v>
      </c>
      <c r="K133" s="185"/>
      <c r="L133" s="185"/>
      <c r="M133" s="185"/>
      <c r="N133" s="185"/>
      <c r="O133" s="185"/>
      <c r="P133" s="180">
        <f t="shared" si="20"/>
        <v>0</v>
      </c>
    </row>
    <row r="134" spans="1:137" s="181" customFormat="1" ht="37.5" customHeight="1">
      <c r="A134" s="177"/>
      <c r="B134" s="178" t="s">
        <v>422</v>
      </c>
      <c r="C134" s="178"/>
      <c r="D134" s="179" t="s">
        <v>423</v>
      </c>
      <c r="E134" s="180">
        <f t="shared" si="21"/>
        <v>795000</v>
      </c>
      <c r="F134" s="180">
        <f aca="true" t="shared" si="24" ref="F134:O134">F135</f>
        <v>795000</v>
      </c>
      <c r="G134" s="180">
        <f t="shared" si="24"/>
        <v>0</v>
      </c>
      <c r="H134" s="180">
        <f t="shared" si="24"/>
        <v>0</v>
      </c>
      <c r="I134" s="180">
        <f t="shared" si="24"/>
        <v>0</v>
      </c>
      <c r="J134" s="180">
        <f t="shared" si="22"/>
        <v>2681000</v>
      </c>
      <c r="K134" s="180">
        <f t="shared" si="24"/>
        <v>0</v>
      </c>
      <c r="L134" s="180">
        <f t="shared" si="24"/>
        <v>0</v>
      </c>
      <c r="M134" s="180">
        <f t="shared" si="24"/>
        <v>0</v>
      </c>
      <c r="N134" s="180">
        <f t="shared" si="24"/>
        <v>2681000</v>
      </c>
      <c r="O134" s="180">
        <f t="shared" si="24"/>
        <v>2681000</v>
      </c>
      <c r="P134" s="180">
        <f t="shared" si="20"/>
        <v>3476000</v>
      </c>
      <c r="Q134" s="165"/>
      <c r="R134" s="165"/>
      <c r="S134" s="165"/>
      <c r="T134" s="165"/>
      <c r="U134" s="165"/>
      <c r="V134" s="165"/>
      <c r="W134" s="165"/>
      <c r="X134" s="165"/>
      <c r="Y134" s="165"/>
      <c r="Z134" s="165"/>
      <c r="AA134" s="165"/>
      <c r="AB134" s="165"/>
      <c r="AC134" s="165"/>
      <c r="AD134" s="165"/>
      <c r="AE134" s="165"/>
      <c r="AF134" s="165"/>
      <c r="AG134" s="165"/>
      <c r="AH134" s="165"/>
      <c r="AI134" s="165"/>
      <c r="AJ134" s="165"/>
      <c r="AK134" s="165"/>
      <c r="AL134" s="165"/>
      <c r="AM134" s="165"/>
      <c r="AN134" s="165"/>
      <c r="AO134" s="165"/>
      <c r="AP134" s="165"/>
      <c r="AQ134" s="165"/>
      <c r="AR134" s="165"/>
      <c r="AS134" s="165"/>
      <c r="AT134" s="165"/>
      <c r="AU134" s="165"/>
      <c r="AV134" s="165"/>
      <c r="AW134" s="165"/>
      <c r="AX134" s="165"/>
      <c r="AY134" s="165"/>
      <c r="AZ134" s="165"/>
      <c r="BA134" s="165"/>
      <c r="BB134" s="165"/>
      <c r="BC134" s="165"/>
      <c r="BD134" s="165"/>
      <c r="BE134" s="165"/>
      <c r="BF134" s="165"/>
      <c r="BG134" s="165"/>
      <c r="BH134" s="165"/>
      <c r="BI134" s="165"/>
      <c r="BJ134" s="165"/>
      <c r="BK134" s="165"/>
      <c r="BL134" s="165"/>
      <c r="BM134" s="165"/>
      <c r="BN134" s="165"/>
      <c r="BO134" s="165"/>
      <c r="BP134" s="165"/>
      <c r="BQ134" s="165"/>
      <c r="BR134" s="165"/>
      <c r="BS134" s="165"/>
      <c r="BT134" s="165"/>
      <c r="BU134" s="165"/>
      <c r="BV134" s="165"/>
      <c r="BW134" s="165"/>
      <c r="BX134" s="165"/>
      <c r="BY134" s="165"/>
      <c r="BZ134" s="165"/>
      <c r="CA134" s="165"/>
      <c r="CB134" s="165"/>
      <c r="CC134" s="165"/>
      <c r="CD134" s="165"/>
      <c r="CE134" s="165"/>
      <c r="CF134" s="165"/>
      <c r="CG134" s="165"/>
      <c r="CH134" s="165"/>
      <c r="CI134" s="165"/>
      <c r="CJ134" s="165"/>
      <c r="CK134" s="165"/>
      <c r="CL134" s="165"/>
      <c r="CM134" s="165"/>
      <c r="CN134" s="165"/>
      <c r="CO134" s="165"/>
      <c r="CP134" s="165"/>
      <c r="CQ134" s="165"/>
      <c r="CR134" s="165"/>
      <c r="CS134" s="165"/>
      <c r="CT134" s="165"/>
      <c r="CU134" s="165"/>
      <c r="CV134" s="165"/>
      <c r="CW134" s="165"/>
      <c r="CX134" s="165"/>
      <c r="CY134" s="165"/>
      <c r="CZ134" s="165"/>
      <c r="DA134" s="165"/>
      <c r="DB134" s="165"/>
      <c r="DC134" s="165"/>
      <c r="DD134" s="165"/>
      <c r="DE134" s="165"/>
      <c r="DF134" s="165"/>
      <c r="DG134" s="165"/>
      <c r="DH134" s="165"/>
      <c r="DI134" s="165"/>
      <c r="DJ134" s="165"/>
      <c r="DK134" s="165"/>
      <c r="DL134" s="165"/>
      <c r="DM134" s="165"/>
      <c r="DN134" s="165"/>
      <c r="DO134" s="165"/>
      <c r="DP134" s="165"/>
      <c r="DQ134" s="165"/>
      <c r="DR134" s="165"/>
      <c r="DS134" s="165"/>
      <c r="DT134" s="165"/>
      <c r="DU134" s="165"/>
      <c r="DV134" s="165"/>
      <c r="DW134" s="165"/>
      <c r="DX134" s="165"/>
      <c r="DY134" s="165"/>
      <c r="DZ134" s="165"/>
      <c r="EA134" s="165"/>
      <c r="EB134" s="165"/>
      <c r="EC134" s="165"/>
      <c r="ED134" s="165"/>
      <c r="EE134" s="165"/>
      <c r="EF134" s="165"/>
      <c r="EG134" s="165"/>
    </row>
    <row r="135" spans="1:16" s="165" customFormat="1" ht="33" customHeight="1">
      <c r="A135" s="182" t="s">
        <v>588</v>
      </c>
      <c r="B135" s="183" t="s">
        <v>84</v>
      </c>
      <c r="C135" s="183" t="s">
        <v>587</v>
      </c>
      <c r="D135" s="198" t="s">
        <v>424</v>
      </c>
      <c r="E135" s="180">
        <f t="shared" si="21"/>
        <v>795000</v>
      </c>
      <c r="F135" s="185">
        <v>795000</v>
      </c>
      <c r="G135" s="185"/>
      <c r="H135" s="185"/>
      <c r="I135" s="185"/>
      <c r="J135" s="180">
        <f t="shared" si="22"/>
        <v>2681000</v>
      </c>
      <c r="K135" s="185"/>
      <c r="L135" s="185"/>
      <c r="M135" s="185"/>
      <c r="N135" s="185">
        <v>2681000</v>
      </c>
      <c r="O135" s="185">
        <v>2681000</v>
      </c>
      <c r="P135" s="180">
        <f t="shared" si="20"/>
        <v>3476000</v>
      </c>
    </row>
    <row r="136" spans="1:137" s="181" customFormat="1" ht="30.75" customHeight="1">
      <c r="A136" s="177"/>
      <c r="B136" s="178" t="s">
        <v>425</v>
      </c>
      <c r="C136" s="178"/>
      <c r="D136" s="179" t="s">
        <v>426</v>
      </c>
      <c r="E136" s="180">
        <f t="shared" si="21"/>
        <v>110000</v>
      </c>
      <c r="F136" s="180">
        <f aca="true" t="shared" si="25" ref="F136:O136">F137</f>
        <v>110000</v>
      </c>
      <c r="G136" s="180">
        <f t="shared" si="25"/>
        <v>0</v>
      </c>
      <c r="H136" s="180">
        <f t="shared" si="25"/>
        <v>0</v>
      </c>
      <c r="I136" s="180">
        <f t="shared" si="25"/>
        <v>0</v>
      </c>
      <c r="J136" s="180">
        <f t="shared" si="22"/>
        <v>0</v>
      </c>
      <c r="K136" s="180">
        <f t="shared" si="25"/>
        <v>0</v>
      </c>
      <c r="L136" s="180">
        <f t="shared" si="25"/>
        <v>0</v>
      </c>
      <c r="M136" s="180">
        <f t="shared" si="25"/>
        <v>0</v>
      </c>
      <c r="N136" s="180">
        <f t="shared" si="25"/>
        <v>0</v>
      </c>
      <c r="O136" s="180">
        <f t="shared" si="25"/>
        <v>0</v>
      </c>
      <c r="P136" s="180">
        <f t="shared" si="20"/>
        <v>110000</v>
      </c>
      <c r="Q136" s="165"/>
      <c r="R136" s="165"/>
      <c r="S136" s="165"/>
      <c r="T136" s="165"/>
      <c r="U136" s="165"/>
      <c r="V136" s="165"/>
      <c r="W136" s="165"/>
      <c r="X136" s="165"/>
      <c r="Y136" s="165"/>
      <c r="Z136" s="165"/>
      <c r="AA136" s="165"/>
      <c r="AB136" s="165"/>
      <c r="AC136" s="165"/>
      <c r="AD136" s="165"/>
      <c r="AE136" s="165"/>
      <c r="AF136" s="165"/>
      <c r="AG136" s="165"/>
      <c r="AH136" s="165"/>
      <c r="AI136" s="165"/>
      <c r="AJ136" s="165"/>
      <c r="AK136" s="165"/>
      <c r="AL136" s="165"/>
      <c r="AM136" s="165"/>
      <c r="AN136" s="165"/>
      <c r="AO136" s="165"/>
      <c r="AP136" s="165"/>
      <c r="AQ136" s="165"/>
      <c r="AR136" s="165"/>
      <c r="AS136" s="165"/>
      <c r="AT136" s="165"/>
      <c r="AU136" s="165"/>
      <c r="AV136" s="165"/>
      <c r="AW136" s="165"/>
      <c r="AX136" s="165"/>
      <c r="AY136" s="165"/>
      <c r="AZ136" s="165"/>
      <c r="BA136" s="165"/>
      <c r="BB136" s="165"/>
      <c r="BC136" s="165"/>
      <c r="BD136" s="165"/>
      <c r="BE136" s="165"/>
      <c r="BF136" s="165"/>
      <c r="BG136" s="165"/>
      <c r="BH136" s="165"/>
      <c r="BI136" s="165"/>
      <c r="BJ136" s="165"/>
      <c r="BK136" s="165"/>
      <c r="BL136" s="165"/>
      <c r="BM136" s="165"/>
      <c r="BN136" s="165"/>
      <c r="BO136" s="165"/>
      <c r="BP136" s="165"/>
      <c r="BQ136" s="165"/>
      <c r="BR136" s="165"/>
      <c r="BS136" s="165"/>
      <c r="BT136" s="165"/>
      <c r="BU136" s="165"/>
      <c r="BV136" s="165"/>
      <c r="BW136" s="165"/>
      <c r="BX136" s="165"/>
      <c r="BY136" s="165"/>
      <c r="BZ136" s="165"/>
      <c r="CA136" s="165"/>
      <c r="CB136" s="165"/>
      <c r="CC136" s="165"/>
      <c r="CD136" s="165"/>
      <c r="CE136" s="165"/>
      <c r="CF136" s="165"/>
      <c r="CG136" s="165"/>
      <c r="CH136" s="165"/>
      <c r="CI136" s="165"/>
      <c r="CJ136" s="165"/>
      <c r="CK136" s="165"/>
      <c r="CL136" s="165"/>
      <c r="CM136" s="165"/>
      <c r="CN136" s="165"/>
      <c r="CO136" s="165"/>
      <c r="CP136" s="165"/>
      <c r="CQ136" s="165"/>
      <c r="CR136" s="165"/>
      <c r="CS136" s="165"/>
      <c r="CT136" s="165"/>
      <c r="CU136" s="165"/>
      <c r="CV136" s="165"/>
      <c r="CW136" s="165"/>
      <c r="CX136" s="165"/>
      <c r="CY136" s="165"/>
      <c r="CZ136" s="165"/>
      <c r="DA136" s="165"/>
      <c r="DB136" s="165"/>
      <c r="DC136" s="165"/>
      <c r="DD136" s="165"/>
      <c r="DE136" s="165"/>
      <c r="DF136" s="165"/>
      <c r="DG136" s="165"/>
      <c r="DH136" s="165"/>
      <c r="DI136" s="165"/>
      <c r="DJ136" s="165"/>
      <c r="DK136" s="165"/>
      <c r="DL136" s="165"/>
      <c r="DM136" s="165"/>
      <c r="DN136" s="165"/>
      <c r="DO136" s="165"/>
      <c r="DP136" s="165"/>
      <c r="DQ136" s="165"/>
      <c r="DR136" s="165"/>
      <c r="DS136" s="165"/>
      <c r="DT136" s="165"/>
      <c r="DU136" s="165"/>
      <c r="DV136" s="165"/>
      <c r="DW136" s="165"/>
      <c r="DX136" s="165"/>
      <c r="DY136" s="165"/>
      <c r="DZ136" s="165"/>
      <c r="EA136" s="165"/>
      <c r="EB136" s="165"/>
      <c r="EC136" s="165"/>
      <c r="ED136" s="165"/>
      <c r="EE136" s="165"/>
      <c r="EF136" s="165"/>
      <c r="EG136" s="165"/>
    </row>
    <row r="137" spans="1:16" s="165" customFormat="1" ht="25.5" customHeight="1">
      <c r="A137" s="182" t="s">
        <v>427</v>
      </c>
      <c r="B137" s="183" t="s">
        <v>428</v>
      </c>
      <c r="C137" s="183" t="s">
        <v>233</v>
      </c>
      <c r="D137" s="198" t="s">
        <v>429</v>
      </c>
      <c r="E137" s="180">
        <f t="shared" si="21"/>
        <v>110000</v>
      </c>
      <c r="F137" s="185">
        <v>110000</v>
      </c>
      <c r="G137" s="185"/>
      <c r="H137" s="185"/>
      <c r="I137" s="185"/>
      <c r="J137" s="180">
        <f t="shared" si="22"/>
        <v>0</v>
      </c>
      <c r="K137" s="185"/>
      <c r="L137" s="185"/>
      <c r="M137" s="185"/>
      <c r="N137" s="185"/>
      <c r="O137" s="185"/>
      <c r="P137" s="180">
        <f t="shared" si="20"/>
        <v>110000</v>
      </c>
    </row>
    <row r="138" spans="1:137" s="181" customFormat="1" ht="37.5" customHeight="1">
      <c r="A138" s="177"/>
      <c r="B138" s="178" t="s">
        <v>430</v>
      </c>
      <c r="C138" s="178"/>
      <c r="D138" s="179" t="s">
        <v>431</v>
      </c>
      <c r="E138" s="180">
        <f t="shared" si="21"/>
        <v>80000</v>
      </c>
      <c r="F138" s="180">
        <f>F140</f>
        <v>80000</v>
      </c>
      <c r="G138" s="180">
        <f aca="true" t="shared" si="26" ref="G138:O138">G139+G141</f>
        <v>0</v>
      </c>
      <c r="H138" s="180">
        <f t="shared" si="26"/>
        <v>0</v>
      </c>
      <c r="I138" s="180">
        <f t="shared" si="26"/>
        <v>0</v>
      </c>
      <c r="J138" s="180">
        <f t="shared" si="22"/>
        <v>0</v>
      </c>
      <c r="K138" s="180">
        <f t="shared" si="26"/>
        <v>0</v>
      </c>
      <c r="L138" s="180">
        <f t="shared" si="26"/>
        <v>0</v>
      </c>
      <c r="M138" s="180">
        <f t="shared" si="26"/>
        <v>0</v>
      </c>
      <c r="N138" s="180">
        <f t="shared" si="26"/>
        <v>0</v>
      </c>
      <c r="O138" s="180">
        <f t="shared" si="26"/>
        <v>0</v>
      </c>
      <c r="P138" s="180">
        <f t="shared" si="20"/>
        <v>80000</v>
      </c>
      <c r="Q138" s="165"/>
      <c r="R138" s="165"/>
      <c r="S138" s="165"/>
      <c r="T138" s="165"/>
      <c r="U138" s="165"/>
      <c r="V138" s="165"/>
      <c r="W138" s="165"/>
      <c r="X138" s="165"/>
      <c r="Y138" s="165"/>
      <c r="Z138" s="165"/>
      <c r="AA138" s="165"/>
      <c r="AB138" s="165"/>
      <c r="AC138" s="165"/>
      <c r="AD138" s="165"/>
      <c r="AE138" s="165"/>
      <c r="AF138" s="165"/>
      <c r="AG138" s="165"/>
      <c r="AH138" s="165"/>
      <c r="AI138" s="165"/>
      <c r="AJ138" s="165"/>
      <c r="AK138" s="165"/>
      <c r="AL138" s="165"/>
      <c r="AM138" s="165"/>
      <c r="AN138" s="165"/>
      <c r="AO138" s="165"/>
      <c r="AP138" s="165"/>
      <c r="AQ138" s="165"/>
      <c r="AR138" s="165"/>
      <c r="AS138" s="165"/>
      <c r="AT138" s="165"/>
      <c r="AU138" s="165"/>
      <c r="AV138" s="165"/>
      <c r="AW138" s="165"/>
      <c r="AX138" s="165"/>
      <c r="AY138" s="165"/>
      <c r="AZ138" s="165"/>
      <c r="BA138" s="165"/>
      <c r="BB138" s="165"/>
      <c r="BC138" s="165"/>
      <c r="BD138" s="165"/>
      <c r="BE138" s="165"/>
      <c r="BF138" s="165"/>
      <c r="BG138" s="165"/>
      <c r="BH138" s="165"/>
      <c r="BI138" s="165"/>
      <c r="BJ138" s="165"/>
      <c r="BK138" s="165"/>
      <c r="BL138" s="165"/>
      <c r="BM138" s="165"/>
      <c r="BN138" s="165"/>
      <c r="BO138" s="165"/>
      <c r="BP138" s="165"/>
      <c r="BQ138" s="165"/>
      <c r="BR138" s="165"/>
      <c r="BS138" s="165"/>
      <c r="BT138" s="165"/>
      <c r="BU138" s="165"/>
      <c r="BV138" s="165"/>
      <c r="BW138" s="165"/>
      <c r="BX138" s="165"/>
      <c r="BY138" s="165"/>
      <c r="BZ138" s="165"/>
      <c r="CA138" s="165"/>
      <c r="CB138" s="165"/>
      <c r="CC138" s="165"/>
      <c r="CD138" s="165"/>
      <c r="CE138" s="165"/>
      <c r="CF138" s="165"/>
      <c r="CG138" s="165"/>
      <c r="CH138" s="165"/>
      <c r="CI138" s="165"/>
      <c r="CJ138" s="165"/>
      <c r="CK138" s="165"/>
      <c r="CL138" s="165"/>
      <c r="CM138" s="165"/>
      <c r="CN138" s="165"/>
      <c r="CO138" s="165"/>
      <c r="CP138" s="165"/>
      <c r="CQ138" s="165"/>
      <c r="CR138" s="165"/>
      <c r="CS138" s="165"/>
      <c r="CT138" s="165"/>
      <c r="CU138" s="165"/>
      <c r="CV138" s="165"/>
      <c r="CW138" s="165"/>
      <c r="CX138" s="165"/>
      <c r="CY138" s="165"/>
      <c r="CZ138" s="165"/>
      <c r="DA138" s="165"/>
      <c r="DB138" s="165"/>
      <c r="DC138" s="165"/>
      <c r="DD138" s="165"/>
      <c r="DE138" s="165"/>
      <c r="DF138" s="165"/>
      <c r="DG138" s="165"/>
      <c r="DH138" s="165"/>
      <c r="DI138" s="165"/>
      <c r="DJ138" s="165"/>
      <c r="DK138" s="165"/>
      <c r="DL138" s="165"/>
      <c r="DM138" s="165"/>
      <c r="DN138" s="165"/>
      <c r="DO138" s="165"/>
      <c r="DP138" s="165"/>
      <c r="DQ138" s="165"/>
      <c r="DR138" s="165"/>
      <c r="DS138" s="165"/>
      <c r="DT138" s="165"/>
      <c r="DU138" s="165"/>
      <c r="DV138" s="165"/>
      <c r="DW138" s="165"/>
      <c r="DX138" s="165"/>
      <c r="DY138" s="165"/>
      <c r="DZ138" s="165"/>
      <c r="EA138" s="165"/>
      <c r="EB138" s="165"/>
      <c r="EC138" s="165"/>
      <c r="ED138" s="165"/>
      <c r="EE138" s="165"/>
      <c r="EF138" s="165"/>
      <c r="EG138" s="165"/>
    </row>
    <row r="139" spans="1:16" s="165" customFormat="1" ht="31.5" customHeight="1" hidden="1">
      <c r="A139" s="182" t="s">
        <v>432</v>
      </c>
      <c r="B139" s="183" t="s">
        <v>433</v>
      </c>
      <c r="C139" s="183" t="s">
        <v>130</v>
      </c>
      <c r="D139" s="198" t="s">
        <v>434</v>
      </c>
      <c r="E139" s="180">
        <f t="shared" si="21"/>
        <v>0</v>
      </c>
      <c r="F139" s="185"/>
      <c r="G139" s="185"/>
      <c r="H139" s="185"/>
      <c r="I139" s="185"/>
      <c r="J139" s="180">
        <f t="shared" si="22"/>
        <v>0</v>
      </c>
      <c r="K139" s="185"/>
      <c r="L139" s="185"/>
      <c r="M139" s="185"/>
      <c r="N139" s="185"/>
      <c r="O139" s="185"/>
      <c r="P139" s="180">
        <f t="shared" si="20"/>
        <v>0</v>
      </c>
    </row>
    <row r="140" spans="1:16" s="165" customFormat="1" ht="31.5" customHeight="1">
      <c r="A140" s="182" t="s">
        <v>128</v>
      </c>
      <c r="B140" s="183" t="s">
        <v>129</v>
      </c>
      <c r="C140" s="183" t="s">
        <v>130</v>
      </c>
      <c r="D140" s="198" t="s">
        <v>131</v>
      </c>
      <c r="E140" s="180">
        <f t="shared" si="21"/>
        <v>80000</v>
      </c>
      <c r="F140" s="185">
        <v>80000</v>
      </c>
      <c r="G140" s="185"/>
      <c r="H140" s="185"/>
      <c r="I140" s="185"/>
      <c r="J140" s="180">
        <f t="shared" si="22"/>
        <v>0</v>
      </c>
      <c r="K140" s="185"/>
      <c r="L140" s="185"/>
      <c r="M140" s="185"/>
      <c r="N140" s="185"/>
      <c r="O140" s="185"/>
      <c r="P140" s="180">
        <f t="shared" si="20"/>
        <v>80000</v>
      </c>
    </row>
    <row r="141" spans="1:16" s="165" customFormat="1" ht="66" customHeight="1" hidden="1">
      <c r="A141" s="182" t="s">
        <v>435</v>
      </c>
      <c r="B141" s="183" t="s">
        <v>436</v>
      </c>
      <c r="C141" s="183" t="s">
        <v>130</v>
      </c>
      <c r="D141" s="198" t="s">
        <v>437</v>
      </c>
      <c r="E141" s="180">
        <f t="shared" si="21"/>
        <v>0</v>
      </c>
      <c r="F141" s="185"/>
      <c r="G141" s="185"/>
      <c r="H141" s="185"/>
      <c r="I141" s="185"/>
      <c r="J141" s="180">
        <f t="shared" si="22"/>
        <v>0</v>
      </c>
      <c r="K141" s="185"/>
      <c r="L141" s="185"/>
      <c r="M141" s="185"/>
      <c r="N141" s="185"/>
      <c r="O141" s="185"/>
      <c r="P141" s="180">
        <f t="shared" si="20"/>
        <v>0</v>
      </c>
    </row>
    <row r="142" spans="1:137" s="181" customFormat="1" ht="37.5" customHeight="1">
      <c r="A142" s="177"/>
      <c r="B142" s="178" t="s">
        <v>67</v>
      </c>
      <c r="C142" s="178"/>
      <c r="D142" s="179" t="s">
        <v>438</v>
      </c>
      <c r="E142" s="180">
        <f t="shared" si="21"/>
        <v>20000</v>
      </c>
      <c r="F142" s="180">
        <f aca="true" t="shared" si="27" ref="F142:O142">F143</f>
        <v>20000</v>
      </c>
      <c r="G142" s="180">
        <f t="shared" si="27"/>
        <v>0</v>
      </c>
      <c r="H142" s="180">
        <f t="shared" si="27"/>
        <v>0</v>
      </c>
      <c r="I142" s="180">
        <f t="shared" si="27"/>
        <v>0</v>
      </c>
      <c r="J142" s="180">
        <f t="shared" si="22"/>
        <v>0</v>
      </c>
      <c r="K142" s="180">
        <f t="shared" si="27"/>
        <v>0</v>
      </c>
      <c r="L142" s="180">
        <f t="shared" si="27"/>
        <v>0</v>
      </c>
      <c r="M142" s="180">
        <f t="shared" si="27"/>
        <v>0</v>
      </c>
      <c r="N142" s="180">
        <f t="shared" si="27"/>
        <v>0</v>
      </c>
      <c r="O142" s="180">
        <f t="shared" si="27"/>
        <v>0</v>
      </c>
      <c r="P142" s="180">
        <f t="shared" si="20"/>
        <v>20000</v>
      </c>
      <c r="Q142" s="165"/>
      <c r="R142" s="165"/>
      <c r="S142" s="165"/>
      <c r="T142" s="165"/>
      <c r="U142" s="165"/>
      <c r="V142" s="165"/>
      <c r="W142" s="165"/>
      <c r="X142" s="165"/>
      <c r="Y142" s="165"/>
      <c r="Z142" s="165"/>
      <c r="AA142" s="165"/>
      <c r="AB142" s="165"/>
      <c r="AC142" s="165"/>
      <c r="AD142" s="165"/>
      <c r="AE142" s="165"/>
      <c r="AF142" s="165"/>
      <c r="AG142" s="165"/>
      <c r="AH142" s="165"/>
      <c r="AI142" s="165"/>
      <c r="AJ142" s="165"/>
      <c r="AK142" s="165"/>
      <c r="AL142" s="165"/>
      <c r="AM142" s="165"/>
      <c r="AN142" s="165"/>
      <c r="AO142" s="165"/>
      <c r="AP142" s="165"/>
      <c r="AQ142" s="165"/>
      <c r="AR142" s="165"/>
      <c r="AS142" s="165"/>
      <c r="AT142" s="165"/>
      <c r="AU142" s="165"/>
      <c r="AV142" s="165"/>
      <c r="AW142" s="165"/>
      <c r="AX142" s="165"/>
      <c r="AY142" s="165"/>
      <c r="AZ142" s="165"/>
      <c r="BA142" s="165"/>
      <c r="BB142" s="165"/>
      <c r="BC142" s="165"/>
      <c r="BD142" s="165"/>
      <c r="BE142" s="165"/>
      <c r="BF142" s="165"/>
      <c r="BG142" s="165"/>
      <c r="BH142" s="165"/>
      <c r="BI142" s="165"/>
      <c r="BJ142" s="165"/>
      <c r="BK142" s="165"/>
      <c r="BL142" s="165"/>
      <c r="BM142" s="165"/>
      <c r="BN142" s="165"/>
      <c r="BO142" s="165"/>
      <c r="BP142" s="165"/>
      <c r="BQ142" s="165"/>
      <c r="BR142" s="165"/>
      <c r="BS142" s="165"/>
      <c r="BT142" s="165"/>
      <c r="BU142" s="165"/>
      <c r="BV142" s="165"/>
      <c r="BW142" s="165"/>
      <c r="BX142" s="165"/>
      <c r="BY142" s="165"/>
      <c r="BZ142" s="165"/>
      <c r="CA142" s="165"/>
      <c r="CB142" s="165"/>
      <c r="CC142" s="165"/>
      <c r="CD142" s="165"/>
      <c r="CE142" s="165"/>
      <c r="CF142" s="165"/>
      <c r="CG142" s="165"/>
      <c r="CH142" s="165"/>
      <c r="CI142" s="165"/>
      <c r="CJ142" s="165"/>
      <c r="CK142" s="165"/>
      <c r="CL142" s="165"/>
      <c r="CM142" s="165"/>
      <c r="CN142" s="165"/>
      <c r="CO142" s="165"/>
      <c r="CP142" s="165"/>
      <c r="CQ142" s="165"/>
      <c r="CR142" s="165"/>
      <c r="CS142" s="165"/>
      <c r="CT142" s="165"/>
      <c r="CU142" s="165"/>
      <c r="CV142" s="165"/>
      <c r="CW142" s="165"/>
      <c r="CX142" s="165"/>
      <c r="CY142" s="165"/>
      <c r="CZ142" s="165"/>
      <c r="DA142" s="165"/>
      <c r="DB142" s="165"/>
      <c r="DC142" s="165"/>
      <c r="DD142" s="165"/>
      <c r="DE142" s="165"/>
      <c r="DF142" s="165"/>
      <c r="DG142" s="165"/>
      <c r="DH142" s="165"/>
      <c r="DI142" s="165"/>
      <c r="DJ142" s="165"/>
      <c r="DK142" s="165"/>
      <c r="DL142" s="165"/>
      <c r="DM142" s="165"/>
      <c r="DN142" s="165"/>
      <c r="DO142" s="165"/>
      <c r="DP142" s="165"/>
      <c r="DQ142" s="165"/>
      <c r="DR142" s="165"/>
      <c r="DS142" s="165"/>
      <c r="DT142" s="165"/>
      <c r="DU142" s="165"/>
      <c r="DV142" s="165"/>
      <c r="DW142" s="165"/>
      <c r="DX142" s="165"/>
      <c r="DY142" s="165"/>
      <c r="DZ142" s="165"/>
      <c r="EA142" s="165"/>
      <c r="EB142" s="165"/>
      <c r="EC142" s="165"/>
      <c r="ED142" s="165"/>
      <c r="EE142" s="165"/>
      <c r="EF142" s="165"/>
      <c r="EG142" s="165"/>
    </row>
    <row r="143" spans="1:16" s="165" customFormat="1" ht="37.5" customHeight="1">
      <c r="A143" s="182" t="s">
        <v>589</v>
      </c>
      <c r="B143" s="183" t="s">
        <v>240</v>
      </c>
      <c r="C143" s="183" t="s">
        <v>23</v>
      </c>
      <c r="D143" s="198" t="s">
        <v>241</v>
      </c>
      <c r="E143" s="180">
        <f t="shared" si="21"/>
        <v>20000</v>
      </c>
      <c r="F143" s="185">
        <v>20000</v>
      </c>
      <c r="G143" s="185"/>
      <c r="H143" s="185"/>
      <c r="I143" s="185"/>
      <c r="J143" s="180">
        <f t="shared" si="22"/>
        <v>0</v>
      </c>
      <c r="K143" s="185"/>
      <c r="L143" s="185"/>
      <c r="M143" s="185"/>
      <c r="N143" s="185"/>
      <c r="O143" s="185"/>
      <c r="P143" s="180">
        <f t="shared" si="20"/>
        <v>20000</v>
      </c>
    </row>
    <row r="144" spans="1:137" s="181" customFormat="1" ht="27.75" customHeight="1" hidden="1">
      <c r="A144" s="177" t="s">
        <v>439</v>
      </c>
      <c r="B144" s="178" t="s">
        <v>440</v>
      </c>
      <c r="C144" s="178" t="s">
        <v>119</v>
      </c>
      <c r="D144" s="179" t="s">
        <v>441</v>
      </c>
      <c r="E144" s="180">
        <f t="shared" si="21"/>
        <v>0</v>
      </c>
      <c r="F144" s="180"/>
      <c r="G144" s="180"/>
      <c r="H144" s="180"/>
      <c r="I144" s="180"/>
      <c r="J144" s="180">
        <f t="shared" si="22"/>
        <v>0</v>
      </c>
      <c r="K144" s="180"/>
      <c r="L144" s="180"/>
      <c r="M144" s="180"/>
      <c r="N144" s="180"/>
      <c r="O144" s="180"/>
      <c r="P144" s="180">
        <f t="shared" si="20"/>
        <v>0</v>
      </c>
      <c r="Q144" s="165"/>
      <c r="R144" s="165"/>
      <c r="S144" s="165"/>
      <c r="T144" s="165"/>
      <c r="U144" s="165"/>
      <c r="V144" s="165"/>
      <c r="W144" s="165"/>
      <c r="X144" s="165"/>
      <c r="Y144" s="165"/>
      <c r="Z144" s="165"/>
      <c r="AA144" s="165"/>
      <c r="AB144" s="165"/>
      <c r="AC144" s="165"/>
      <c r="AD144" s="165"/>
      <c r="AE144" s="165"/>
      <c r="AF144" s="165"/>
      <c r="AG144" s="165"/>
      <c r="AH144" s="165"/>
      <c r="AI144" s="165"/>
      <c r="AJ144" s="165"/>
      <c r="AK144" s="165"/>
      <c r="AL144" s="165"/>
      <c r="AM144" s="165"/>
      <c r="AN144" s="165"/>
      <c r="AO144" s="165"/>
      <c r="AP144" s="165"/>
      <c r="AQ144" s="165"/>
      <c r="AR144" s="165"/>
      <c r="AS144" s="165"/>
      <c r="AT144" s="165"/>
      <c r="AU144" s="165"/>
      <c r="AV144" s="165"/>
      <c r="AW144" s="165"/>
      <c r="AX144" s="165"/>
      <c r="AY144" s="165"/>
      <c r="AZ144" s="165"/>
      <c r="BA144" s="165"/>
      <c r="BB144" s="165"/>
      <c r="BC144" s="165"/>
      <c r="BD144" s="165"/>
      <c r="BE144" s="165"/>
      <c r="BF144" s="165"/>
      <c r="BG144" s="165"/>
      <c r="BH144" s="165"/>
      <c r="BI144" s="165"/>
      <c r="BJ144" s="165"/>
      <c r="BK144" s="165"/>
      <c r="BL144" s="165"/>
      <c r="BM144" s="165"/>
      <c r="BN144" s="165"/>
      <c r="BO144" s="165"/>
      <c r="BP144" s="165"/>
      <c r="BQ144" s="165"/>
      <c r="BR144" s="165"/>
      <c r="BS144" s="165"/>
      <c r="BT144" s="165"/>
      <c r="BU144" s="165"/>
      <c r="BV144" s="165"/>
      <c r="BW144" s="165"/>
      <c r="BX144" s="165"/>
      <c r="BY144" s="165"/>
      <c r="BZ144" s="165"/>
      <c r="CA144" s="165"/>
      <c r="CB144" s="165"/>
      <c r="CC144" s="165"/>
      <c r="CD144" s="165"/>
      <c r="CE144" s="165"/>
      <c r="CF144" s="165"/>
      <c r="CG144" s="165"/>
      <c r="CH144" s="165"/>
      <c r="CI144" s="165"/>
      <c r="CJ144" s="165"/>
      <c r="CK144" s="165"/>
      <c r="CL144" s="165"/>
      <c r="CM144" s="165"/>
      <c r="CN144" s="165"/>
      <c r="CO144" s="165"/>
      <c r="CP144" s="165"/>
      <c r="CQ144" s="165"/>
      <c r="CR144" s="165"/>
      <c r="CS144" s="165"/>
      <c r="CT144" s="165"/>
      <c r="CU144" s="165"/>
      <c r="CV144" s="165"/>
      <c r="CW144" s="165"/>
      <c r="CX144" s="165"/>
      <c r="CY144" s="165"/>
      <c r="CZ144" s="165"/>
      <c r="DA144" s="165"/>
      <c r="DB144" s="165"/>
      <c r="DC144" s="165"/>
      <c r="DD144" s="165"/>
      <c r="DE144" s="165"/>
      <c r="DF144" s="165"/>
      <c r="DG144" s="165"/>
      <c r="DH144" s="165"/>
      <c r="DI144" s="165"/>
      <c r="DJ144" s="165"/>
      <c r="DK144" s="165"/>
      <c r="DL144" s="165"/>
      <c r="DM144" s="165"/>
      <c r="DN144" s="165"/>
      <c r="DO144" s="165"/>
      <c r="DP144" s="165"/>
      <c r="DQ144" s="165"/>
      <c r="DR144" s="165"/>
      <c r="DS144" s="165"/>
      <c r="DT144" s="165"/>
      <c r="DU144" s="165"/>
      <c r="DV144" s="165"/>
      <c r="DW144" s="165"/>
      <c r="DX144" s="165"/>
      <c r="DY144" s="165"/>
      <c r="DZ144" s="165"/>
      <c r="EA144" s="165"/>
      <c r="EB144" s="165"/>
      <c r="EC144" s="165"/>
      <c r="ED144" s="165"/>
      <c r="EE144" s="165"/>
      <c r="EF144" s="165"/>
      <c r="EG144" s="165"/>
    </row>
    <row r="145" spans="1:137" s="181" customFormat="1" ht="50.25" customHeight="1" hidden="1">
      <c r="A145" s="177"/>
      <c r="B145" s="178" t="s">
        <v>442</v>
      </c>
      <c r="C145" s="178"/>
      <c r="D145" s="179" t="s">
        <v>443</v>
      </c>
      <c r="E145" s="180">
        <f t="shared" si="21"/>
        <v>0</v>
      </c>
      <c r="F145" s="180">
        <f aca="true" t="shared" si="28" ref="F145:O145">F146</f>
        <v>0</v>
      </c>
      <c r="G145" s="180">
        <f t="shared" si="28"/>
        <v>0</v>
      </c>
      <c r="H145" s="180">
        <f t="shared" si="28"/>
        <v>0</v>
      </c>
      <c r="I145" s="180">
        <f t="shared" si="28"/>
        <v>0</v>
      </c>
      <c r="J145" s="180">
        <f t="shared" si="22"/>
        <v>0</v>
      </c>
      <c r="K145" s="180">
        <f t="shared" si="28"/>
        <v>0</v>
      </c>
      <c r="L145" s="180">
        <f t="shared" si="28"/>
        <v>0</v>
      </c>
      <c r="M145" s="180">
        <f t="shared" si="28"/>
        <v>0</v>
      </c>
      <c r="N145" s="180">
        <f t="shared" si="28"/>
        <v>0</v>
      </c>
      <c r="O145" s="180">
        <f t="shared" si="28"/>
        <v>0</v>
      </c>
      <c r="P145" s="180">
        <f t="shared" si="20"/>
        <v>0</v>
      </c>
      <c r="Q145" s="165"/>
      <c r="R145" s="165"/>
      <c r="S145" s="165"/>
      <c r="T145" s="165"/>
      <c r="U145" s="165"/>
      <c r="V145" s="165"/>
      <c r="W145" s="165"/>
      <c r="X145" s="165"/>
      <c r="Y145" s="165"/>
      <c r="Z145" s="165"/>
      <c r="AA145" s="165"/>
      <c r="AB145" s="165"/>
      <c r="AC145" s="165"/>
      <c r="AD145" s="165"/>
      <c r="AE145" s="165"/>
      <c r="AF145" s="165"/>
      <c r="AG145" s="165"/>
      <c r="AH145" s="165"/>
      <c r="AI145" s="165"/>
      <c r="AJ145" s="165"/>
      <c r="AK145" s="165"/>
      <c r="AL145" s="165"/>
      <c r="AM145" s="165"/>
      <c r="AN145" s="165"/>
      <c r="AO145" s="165"/>
      <c r="AP145" s="165"/>
      <c r="AQ145" s="165"/>
      <c r="AR145" s="165"/>
      <c r="AS145" s="165"/>
      <c r="AT145" s="165"/>
      <c r="AU145" s="165"/>
      <c r="AV145" s="165"/>
      <c r="AW145" s="165"/>
      <c r="AX145" s="165"/>
      <c r="AY145" s="165"/>
      <c r="AZ145" s="165"/>
      <c r="BA145" s="165"/>
      <c r="BB145" s="165"/>
      <c r="BC145" s="165"/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5"/>
      <c r="DE145" s="165"/>
      <c r="DF145" s="165"/>
      <c r="DG145" s="165"/>
      <c r="DH145" s="165"/>
      <c r="DI145" s="165"/>
      <c r="DJ145" s="165"/>
      <c r="DK145" s="165"/>
      <c r="DL145" s="165"/>
      <c r="DM145" s="165"/>
      <c r="DN145" s="165"/>
      <c r="DO145" s="165"/>
      <c r="DP145" s="165"/>
      <c r="DQ145" s="165"/>
      <c r="DR145" s="165"/>
      <c r="DS145" s="165"/>
      <c r="DT145" s="165"/>
      <c r="DU145" s="165"/>
      <c r="DV145" s="165"/>
      <c r="DW145" s="165"/>
      <c r="DX145" s="165"/>
      <c r="DY145" s="165"/>
      <c r="DZ145" s="165"/>
      <c r="EA145" s="165"/>
      <c r="EB145" s="165"/>
      <c r="EC145" s="165"/>
      <c r="ED145" s="165"/>
      <c r="EE145" s="165"/>
      <c r="EF145" s="165"/>
      <c r="EG145" s="165"/>
    </row>
    <row r="146" spans="1:16" s="165" customFormat="1" ht="27" customHeight="1" hidden="1">
      <c r="A146" s="182" t="s">
        <v>444</v>
      </c>
      <c r="B146" s="183" t="s">
        <v>445</v>
      </c>
      <c r="C146" s="183" t="s">
        <v>446</v>
      </c>
      <c r="D146" s="198" t="s">
        <v>447</v>
      </c>
      <c r="E146" s="180">
        <f t="shared" si="21"/>
        <v>0</v>
      </c>
      <c r="F146" s="185"/>
      <c r="G146" s="185"/>
      <c r="H146" s="185"/>
      <c r="I146" s="185"/>
      <c r="J146" s="180">
        <f t="shared" si="22"/>
        <v>0</v>
      </c>
      <c r="K146" s="185"/>
      <c r="L146" s="185"/>
      <c r="M146" s="185"/>
      <c r="N146" s="185"/>
      <c r="O146" s="185"/>
      <c r="P146" s="180">
        <f t="shared" si="20"/>
        <v>0</v>
      </c>
    </row>
    <row r="147" spans="1:137" s="181" customFormat="1" ht="63" customHeight="1" hidden="1">
      <c r="A147" s="177"/>
      <c r="B147" s="178" t="s">
        <v>448</v>
      </c>
      <c r="C147" s="178"/>
      <c r="D147" s="179" t="s">
        <v>449</v>
      </c>
      <c r="E147" s="180">
        <f t="shared" si="21"/>
        <v>0</v>
      </c>
      <c r="F147" s="180">
        <f aca="true" t="shared" si="29" ref="F147:O147">F148</f>
        <v>0</v>
      </c>
      <c r="G147" s="180">
        <f t="shared" si="29"/>
        <v>0</v>
      </c>
      <c r="H147" s="180">
        <f t="shared" si="29"/>
        <v>0</v>
      </c>
      <c r="I147" s="180">
        <f t="shared" si="29"/>
        <v>0</v>
      </c>
      <c r="J147" s="180">
        <f t="shared" si="22"/>
        <v>0</v>
      </c>
      <c r="K147" s="180">
        <f t="shared" si="29"/>
        <v>0</v>
      </c>
      <c r="L147" s="180">
        <f t="shared" si="29"/>
        <v>0</v>
      </c>
      <c r="M147" s="180">
        <f t="shared" si="29"/>
        <v>0</v>
      </c>
      <c r="N147" s="180">
        <f t="shared" si="29"/>
        <v>0</v>
      </c>
      <c r="O147" s="180">
        <f t="shared" si="29"/>
        <v>0</v>
      </c>
      <c r="P147" s="180">
        <f t="shared" si="20"/>
        <v>0</v>
      </c>
      <c r="Q147" s="165"/>
      <c r="R147" s="165"/>
      <c r="S147" s="165"/>
      <c r="T147" s="165"/>
      <c r="U147" s="165"/>
      <c r="V147" s="165"/>
      <c r="W147" s="165"/>
      <c r="X147" s="165"/>
      <c r="Y147" s="165"/>
      <c r="Z147" s="165"/>
      <c r="AA147" s="165"/>
      <c r="AB147" s="165"/>
      <c r="AC147" s="165"/>
      <c r="AD147" s="165"/>
      <c r="AE147" s="165"/>
      <c r="AF147" s="165"/>
      <c r="AG147" s="165"/>
      <c r="AH147" s="165"/>
      <c r="AI147" s="165"/>
      <c r="AJ147" s="165"/>
      <c r="AK147" s="165"/>
      <c r="AL147" s="165"/>
      <c r="AM147" s="165"/>
      <c r="AN147" s="165"/>
      <c r="AO147" s="165"/>
      <c r="AP147" s="165"/>
      <c r="AQ147" s="165"/>
      <c r="AR147" s="165"/>
      <c r="AS147" s="165"/>
      <c r="AT147" s="165"/>
      <c r="AU147" s="165"/>
      <c r="AV147" s="165"/>
      <c r="AW147" s="165"/>
      <c r="AX147" s="165"/>
      <c r="AY147" s="165"/>
      <c r="AZ147" s="165"/>
      <c r="BA147" s="165"/>
      <c r="BB147" s="165"/>
      <c r="BC147" s="165"/>
      <c r="BD147" s="165"/>
      <c r="BE147" s="165"/>
      <c r="BF147" s="165"/>
      <c r="BG147" s="165"/>
      <c r="BH147" s="165"/>
      <c r="BI147" s="165"/>
      <c r="BJ147" s="165"/>
      <c r="BK147" s="165"/>
      <c r="BL147" s="165"/>
      <c r="BM147" s="165"/>
      <c r="BN147" s="165"/>
      <c r="BO147" s="165"/>
      <c r="BP147" s="165"/>
      <c r="BQ147" s="165"/>
      <c r="BR147" s="165"/>
      <c r="BS147" s="165"/>
      <c r="BT147" s="165"/>
      <c r="BU147" s="165"/>
      <c r="BV147" s="165"/>
      <c r="BW147" s="165"/>
      <c r="BX147" s="165"/>
      <c r="BY147" s="165"/>
      <c r="BZ147" s="165"/>
      <c r="CA147" s="165"/>
      <c r="CB147" s="165"/>
      <c r="CC147" s="165"/>
      <c r="CD147" s="165"/>
      <c r="CE147" s="165"/>
      <c r="CF147" s="165"/>
      <c r="CG147" s="165"/>
      <c r="CH147" s="165"/>
      <c r="CI147" s="165"/>
      <c r="CJ147" s="165"/>
      <c r="CK147" s="165"/>
      <c r="CL147" s="165"/>
      <c r="CM147" s="165"/>
      <c r="CN147" s="165"/>
      <c r="CO147" s="165"/>
      <c r="CP147" s="165"/>
      <c r="CQ147" s="165"/>
      <c r="CR147" s="165"/>
      <c r="CS147" s="165"/>
      <c r="CT147" s="165"/>
      <c r="CU147" s="165"/>
      <c r="CV147" s="165"/>
      <c r="CW147" s="165"/>
      <c r="CX147" s="165"/>
      <c r="CY147" s="165"/>
      <c r="CZ147" s="165"/>
      <c r="DA147" s="165"/>
      <c r="DB147" s="165"/>
      <c r="DC147" s="165"/>
      <c r="DD147" s="165"/>
      <c r="DE147" s="165"/>
      <c r="DF147" s="165"/>
      <c r="DG147" s="165"/>
      <c r="DH147" s="165"/>
      <c r="DI147" s="165"/>
      <c r="DJ147" s="165"/>
      <c r="DK147" s="165"/>
      <c r="DL147" s="165"/>
      <c r="DM147" s="165"/>
      <c r="DN147" s="165"/>
      <c r="DO147" s="165"/>
      <c r="DP147" s="165"/>
      <c r="DQ147" s="165"/>
      <c r="DR147" s="165"/>
      <c r="DS147" s="165"/>
      <c r="DT147" s="165"/>
      <c r="DU147" s="165"/>
      <c r="DV147" s="165"/>
      <c r="DW147" s="165"/>
      <c r="DX147" s="165"/>
      <c r="DY147" s="165"/>
      <c r="DZ147" s="165"/>
      <c r="EA147" s="165"/>
      <c r="EB147" s="165"/>
      <c r="EC147" s="165"/>
      <c r="ED147" s="165"/>
      <c r="EE147" s="165"/>
      <c r="EF147" s="165"/>
      <c r="EG147" s="165"/>
    </row>
    <row r="148" spans="1:16" s="165" customFormat="1" ht="49.5" customHeight="1" hidden="1">
      <c r="A148" s="182" t="s">
        <v>450</v>
      </c>
      <c r="B148" s="183" t="s">
        <v>451</v>
      </c>
      <c r="C148" s="183" t="s">
        <v>118</v>
      </c>
      <c r="D148" s="198" t="s">
        <v>77</v>
      </c>
      <c r="E148" s="180">
        <f t="shared" si="21"/>
        <v>0</v>
      </c>
      <c r="F148" s="185"/>
      <c r="G148" s="185"/>
      <c r="H148" s="185"/>
      <c r="I148" s="185"/>
      <c r="J148" s="180">
        <f t="shared" si="22"/>
        <v>0</v>
      </c>
      <c r="K148" s="185"/>
      <c r="L148" s="185"/>
      <c r="M148" s="185"/>
      <c r="N148" s="185"/>
      <c r="O148" s="185"/>
      <c r="P148" s="180">
        <f t="shared" si="20"/>
        <v>0</v>
      </c>
    </row>
    <row r="149" spans="1:137" s="181" customFormat="1" ht="35.25" customHeight="1" hidden="1">
      <c r="A149" s="177"/>
      <c r="B149" s="178" t="s">
        <v>452</v>
      </c>
      <c r="C149" s="178"/>
      <c r="D149" s="179" t="s">
        <v>453</v>
      </c>
      <c r="E149" s="180">
        <f t="shared" si="21"/>
        <v>0</v>
      </c>
      <c r="F149" s="180">
        <f aca="true" t="shared" si="30" ref="F149:O149">F150</f>
        <v>0</v>
      </c>
      <c r="G149" s="180">
        <f t="shared" si="30"/>
        <v>0</v>
      </c>
      <c r="H149" s="180">
        <f t="shared" si="30"/>
        <v>0</v>
      </c>
      <c r="I149" s="180">
        <f t="shared" si="30"/>
        <v>0</v>
      </c>
      <c r="J149" s="180">
        <f t="shared" si="22"/>
        <v>0</v>
      </c>
      <c r="K149" s="180">
        <f t="shared" si="30"/>
        <v>0</v>
      </c>
      <c r="L149" s="180">
        <f t="shared" si="30"/>
        <v>0</v>
      </c>
      <c r="M149" s="180">
        <f t="shared" si="30"/>
        <v>0</v>
      </c>
      <c r="N149" s="180">
        <f t="shared" si="30"/>
        <v>0</v>
      </c>
      <c r="O149" s="180">
        <f t="shared" si="30"/>
        <v>0</v>
      </c>
      <c r="P149" s="180">
        <f t="shared" si="20"/>
        <v>0</v>
      </c>
      <c r="Q149" s="165"/>
      <c r="R149" s="165"/>
      <c r="S149" s="165"/>
      <c r="T149" s="165"/>
      <c r="U149" s="165"/>
      <c r="V149" s="165"/>
      <c r="W149" s="165"/>
      <c r="X149" s="165"/>
      <c r="Y149" s="165"/>
      <c r="Z149" s="165"/>
      <c r="AA149" s="165"/>
      <c r="AB149" s="165"/>
      <c r="AC149" s="165"/>
      <c r="AD149" s="165"/>
      <c r="AE149" s="165"/>
      <c r="AF149" s="165"/>
      <c r="AG149" s="165"/>
      <c r="AH149" s="165"/>
      <c r="AI149" s="165"/>
      <c r="AJ149" s="165"/>
      <c r="AK149" s="165"/>
      <c r="AL149" s="165"/>
      <c r="AM149" s="165"/>
      <c r="AN149" s="165"/>
      <c r="AO149" s="165"/>
      <c r="AP149" s="165"/>
      <c r="AQ149" s="165"/>
      <c r="AR149" s="165"/>
      <c r="AS149" s="165"/>
      <c r="AT149" s="165"/>
      <c r="AU149" s="165"/>
      <c r="AV149" s="165"/>
      <c r="AW149" s="165"/>
      <c r="AX149" s="165"/>
      <c r="AY149" s="165"/>
      <c r="AZ149" s="165"/>
      <c r="BA149" s="165"/>
      <c r="BB149" s="165"/>
      <c r="BC149" s="165"/>
      <c r="BD149" s="165"/>
      <c r="BE149" s="165"/>
      <c r="BF149" s="165"/>
      <c r="BG149" s="165"/>
      <c r="BH149" s="165"/>
      <c r="BI149" s="165"/>
      <c r="BJ149" s="165"/>
      <c r="BK149" s="165"/>
      <c r="BL149" s="165"/>
      <c r="BM149" s="165"/>
      <c r="BN149" s="165"/>
      <c r="BO149" s="165"/>
      <c r="BP149" s="165"/>
      <c r="BQ149" s="165"/>
      <c r="BR149" s="165"/>
      <c r="BS149" s="165"/>
      <c r="BT149" s="165"/>
      <c r="BU149" s="165"/>
      <c r="BV149" s="165"/>
      <c r="BW149" s="165"/>
      <c r="BX149" s="165"/>
      <c r="BY149" s="165"/>
      <c r="BZ149" s="165"/>
      <c r="CA149" s="165"/>
      <c r="CB149" s="165"/>
      <c r="CC149" s="165"/>
      <c r="CD149" s="165"/>
      <c r="CE149" s="165"/>
      <c r="CF149" s="165"/>
      <c r="CG149" s="165"/>
      <c r="CH149" s="165"/>
      <c r="CI149" s="165"/>
      <c r="CJ149" s="165"/>
      <c r="CK149" s="165"/>
      <c r="CL149" s="165"/>
      <c r="CM149" s="165"/>
      <c r="CN149" s="165"/>
      <c r="CO149" s="165"/>
      <c r="CP149" s="165"/>
      <c r="CQ149" s="165"/>
      <c r="CR149" s="165"/>
      <c r="CS149" s="165"/>
      <c r="CT149" s="165"/>
      <c r="CU149" s="165"/>
      <c r="CV149" s="165"/>
      <c r="CW149" s="165"/>
      <c r="CX149" s="165"/>
      <c r="CY149" s="165"/>
      <c r="CZ149" s="165"/>
      <c r="DA149" s="165"/>
      <c r="DB149" s="165"/>
      <c r="DC149" s="165"/>
      <c r="DD149" s="165"/>
      <c r="DE149" s="165"/>
      <c r="DF149" s="165"/>
      <c r="DG149" s="165"/>
      <c r="DH149" s="165"/>
      <c r="DI149" s="165"/>
      <c r="DJ149" s="165"/>
      <c r="DK149" s="165"/>
      <c r="DL149" s="165"/>
      <c r="DM149" s="165"/>
      <c r="DN149" s="165"/>
      <c r="DO149" s="165"/>
      <c r="DP149" s="165"/>
      <c r="DQ149" s="165"/>
      <c r="DR149" s="165"/>
      <c r="DS149" s="165"/>
      <c r="DT149" s="165"/>
      <c r="DU149" s="165"/>
      <c r="DV149" s="165"/>
      <c r="DW149" s="165"/>
      <c r="DX149" s="165"/>
      <c r="DY149" s="165"/>
      <c r="DZ149" s="165"/>
      <c r="EA149" s="165"/>
      <c r="EB149" s="165"/>
      <c r="EC149" s="165"/>
      <c r="ED149" s="165"/>
      <c r="EE149" s="165"/>
      <c r="EF149" s="165"/>
      <c r="EG149" s="165"/>
    </row>
    <row r="150" spans="1:16" s="165" customFormat="1" ht="75.75" customHeight="1" hidden="1">
      <c r="A150" s="182" t="s">
        <v>454</v>
      </c>
      <c r="B150" s="183" t="s">
        <v>455</v>
      </c>
      <c r="C150" s="183" t="s">
        <v>118</v>
      </c>
      <c r="D150" s="198" t="s">
        <v>456</v>
      </c>
      <c r="E150" s="180">
        <f t="shared" si="21"/>
        <v>0</v>
      </c>
      <c r="F150" s="185"/>
      <c r="G150" s="185"/>
      <c r="H150" s="185"/>
      <c r="I150" s="185"/>
      <c r="J150" s="180">
        <f t="shared" si="22"/>
        <v>0</v>
      </c>
      <c r="K150" s="185"/>
      <c r="L150" s="185"/>
      <c r="M150" s="185"/>
      <c r="N150" s="185"/>
      <c r="O150" s="185"/>
      <c r="P150" s="180">
        <f t="shared" si="20"/>
        <v>0</v>
      </c>
    </row>
    <row r="151" spans="1:137" s="181" customFormat="1" ht="49.5" customHeight="1" hidden="1">
      <c r="A151" s="177"/>
      <c r="B151" s="178" t="s">
        <v>457</v>
      </c>
      <c r="C151" s="178"/>
      <c r="D151" s="179" t="s">
        <v>458</v>
      </c>
      <c r="E151" s="180">
        <f t="shared" si="21"/>
        <v>0</v>
      </c>
      <c r="F151" s="180">
        <f aca="true" t="shared" si="31" ref="F151:O151">F152</f>
        <v>0</v>
      </c>
      <c r="G151" s="180">
        <f t="shared" si="31"/>
        <v>0</v>
      </c>
      <c r="H151" s="180">
        <f t="shared" si="31"/>
        <v>0</v>
      </c>
      <c r="I151" s="180">
        <f t="shared" si="31"/>
        <v>0</v>
      </c>
      <c r="J151" s="180">
        <f t="shared" si="22"/>
        <v>0</v>
      </c>
      <c r="K151" s="180">
        <f t="shared" si="31"/>
        <v>0</v>
      </c>
      <c r="L151" s="180">
        <f t="shared" si="31"/>
        <v>0</v>
      </c>
      <c r="M151" s="180">
        <f t="shared" si="31"/>
        <v>0</v>
      </c>
      <c r="N151" s="180">
        <f t="shared" si="31"/>
        <v>0</v>
      </c>
      <c r="O151" s="180">
        <f t="shared" si="31"/>
        <v>0</v>
      </c>
      <c r="P151" s="180">
        <f t="shared" si="20"/>
        <v>0</v>
      </c>
      <c r="Q151" s="165"/>
      <c r="R151" s="165"/>
      <c r="S151" s="165"/>
      <c r="T151" s="165"/>
      <c r="U151" s="165"/>
      <c r="V151" s="165"/>
      <c r="W151" s="165"/>
      <c r="X151" s="165"/>
      <c r="Y151" s="165"/>
      <c r="Z151" s="165"/>
      <c r="AA151" s="165"/>
      <c r="AB151" s="165"/>
      <c r="AC151" s="165"/>
      <c r="AD151" s="165"/>
      <c r="AE151" s="165"/>
      <c r="AF151" s="165"/>
      <c r="AG151" s="165"/>
      <c r="AH151" s="165"/>
      <c r="AI151" s="165"/>
      <c r="AJ151" s="165"/>
      <c r="AK151" s="165"/>
      <c r="AL151" s="165"/>
      <c r="AM151" s="165"/>
      <c r="AN151" s="165"/>
      <c r="AO151" s="165"/>
      <c r="AP151" s="165"/>
      <c r="AQ151" s="165"/>
      <c r="AR151" s="165"/>
      <c r="AS151" s="165"/>
      <c r="AT151" s="165"/>
      <c r="AU151" s="165"/>
      <c r="AV151" s="165"/>
      <c r="AW151" s="165"/>
      <c r="AX151" s="165"/>
      <c r="AY151" s="165"/>
      <c r="AZ151" s="165"/>
      <c r="BA151" s="165"/>
      <c r="BB151" s="165"/>
      <c r="BC151" s="165"/>
      <c r="BD151" s="165"/>
      <c r="BE151" s="165"/>
      <c r="BF151" s="165"/>
      <c r="BG151" s="165"/>
      <c r="BH151" s="165"/>
      <c r="BI151" s="165"/>
      <c r="BJ151" s="165"/>
      <c r="BK151" s="165"/>
      <c r="BL151" s="165"/>
      <c r="BM151" s="165"/>
      <c r="BN151" s="165"/>
      <c r="BO151" s="165"/>
      <c r="BP151" s="165"/>
      <c r="BQ151" s="165"/>
      <c r="BR151" s="165"/>
      <c r="BS151" s="165"/>
      <c r="BT151" s="165"/>
      <c r="BU151" s="165"/>
      <c r="BV151" s="165"/>
      <c r="BW151" s="165"/>
      <c r="BX151" s="165"/>
      <c r="BY151" s="165"/>
      <c r="BZ151" s="165"/>
      <c r="CA151" s="165"/>
      <c r="CB151" s="165"/>
      <c r="CC151" s="165"/>
      <c r="CD151" s="165"/>
      <c r="CE151" s="165"/>
      <c r="CF151" s="165"/>
      <c r="CG151" s="165"/>
      <c r="CH151" s="165"/>
      <c r="CI151" s="165"/>
      <c r="CJ151" s="165"/>
      <c r="CK151" s="165"/>
      <c r="CL151" s="165"/>
      <c r="CM151" s="165"/>
      <c r="CN151" s="165"/>
      <c r="CO151" s="165"/>
      <c r="CP151" s="165"/>
      <c r="CQ151" s="165"/>
      <c r="CR151" s="165"/>
      <c r="CS151" s="165"/>
      <c r="CT151" s="165"/>
      <c r="CU151" s="165"/>
      <c r="CV151" s="165"/>
      <c r="CW151" s="165"/>
      <c r="CX151" s="165"/>
      <c r="CY151" s="165"/>
      <c r="CZ151" s="165"/>
      <c r="DA151" s="165"/>
      <c r="DB151" s="165"/>
      <c r="DC151" s="165"/>
      <c r="DD151" s="165"/>
      <c r="DE151" s="165"/>
      <c r="DF151" s="165"/>
      <c r="DG151" s="165"/>
      <c r="DH151" s="165"/>
      <c r="DI151" s="165"/>
      <c r="DJ151" s="165"/>
      <c r="DK151" s="165"/>
      <c r="DL151" s="165"/>
      <c r="DM151" s="165"/>
      <c r="DN151" s="165"/>
      <c r="DO151" s="165"/>
      <c r="DP151" s="165"/>
      <c r="DQ151" s="165"/>
      <c r="DR151" s="165"/>
      <c r="DS151" s="165"/>
      <c r="DT151" s="165"/>
      <c r="DU151" s="165"/>
      <c r="DV151" s="165"/>
      <c r="DW151" s="165"/>
      <c r="DX151" s="165"/>
      <c r="DY151" s="165"/>
      <c r="DZ151" s="165"/>
      <c r="EA151" s="165"/>
      <c r="EB151" s="165"/>
      <c r="EC151" s="165"/>
      <c r="ED151" s="165"/>
      <c r="EE151" s="165"/>
      <c r="EF151" s="165"/>
      <c r="EG151" s="165"/>
    </row>
    <row r="152" spans="1:16" s="165" customFormat="1" ht="22.5" customHeight="1" hidden="1">
      <c r="A152" s="182" t="s">
        <v>459</v>
      </c>
      <c r="B152" s="183" t="s">
        <v>460</v>
      </c>
      <c r="C152" s="183" t="s">
        <v>118</v>
      </c>
      <c r="D152" s="198" t="s">
        <v>461</v>
      </c>
      <c r="E152" s="180">
        <f t="shared" si="21"/>
        <v>0</v>
      </c>
      <c r="F152" s="185"/>
      <c r="G152" s="185"/>
      <c r="H152" s="185"/>
      <c r="I152" s="185"/>
      <c r="J152" s="180">
        <f t="shared" si="22"/>
        <v>0</v>
      </c>
      <c r="K152" s="185"/>
      <c r="L152" s="185"/>
      <c r="M152" s="185"/>
      <c r="N152" s="185"/>
      <c r="O152" s="185"/>
      <c r="P152" s="180">
        <f t="shared" si="20"/>
        <v>0</v>
      </c>
    </row>
    <row r="153" spans="1:137" s="181" customFormat="1" ht="25.5">
      <c r="A153" s="177"/>
      <c r="B153" s="178" t="s">
        <v>462</v>
      </c>
      <c r="C153" s="178"/>
      <c r="D153" s="179" t="s">
        <v>463</v>
      </c>
      <c r="E153" s="180">
        <f t="shared" si="21"/>
        <v>0</v>
      </c>
      <c r="F153" s="180">
        <f aca="true" t="shared" si="32" ref="F153:O153">F154</f>
        <v>0</v>
      </c>
      <c r="G153" s="180">
        <f t="shared" si="32"/>
        <v>0</v>
      </c>
      <c r="H153" s="180">
        <f t="shared" si="32"/>
        <v>0</v>
      </c>
      <c r="I153" s="180">
        <f t="shared" si="32"/>
        <v>0</v>
      </c>
      <c r="J153" s="180">
        <f t="shared" si="22"/>
        <v>49000</v>
      </c>
      <c r="K153" s="180">
        <f t="shared" si="32"/>
        <v>49000</v>
      </c>
      <c r="L153" s="180">
        <f t="shared" si="32"/>
        <v>0</v>
      </c>
      <c r="M153" s="180">
        <f t="shared" si="32"/>
        <v>0</v>
      </c>
      <c r="N153" s="180">
        <f t="shared" si="32"/>
        <v>0</v>
      </c>
      <c r="O153" s="180">
        <f t="shared" si="32"/>
        <v>0</v>
      </c>
      <c r="P153" s="180">
        <f t="shared" si="20"/>
        <v>49000</v>
      </c>
      <c r="Q153" s="165"/>
      <c r="R153" s="165"/>
      <c r="S153" s="165"/>
      <c r="T153" s="165"/>
      <c r="U153" s="165"/>
      <c r="V153" s="165"/>
      <c r="W153" s="165"/>
      <c r="X153" s="165"/>
      <c r="Y153" s="165"/>
      <c r="Z153" s="165"/>
      <c r="AA153" s="165"/>
      <c r="AB153" s="165"/>
      <c r="AC153" s="165"/>
      <c r="AD153" s="165"/>
      <c r="AE153" s="165"/>
      <c r="AF153" s="165"/>
      <c r="AG153" s="165"/>
      <c r="AH153" s="165"/>
      <c r="AI153" s="165"/>
      <c r="AJ153" s="165"/>
      <c r="AK153" s="165"/>
      <c r="AL153" s="165"/>
      <c r="AM153" s="165"/>
      <c r="AN153" s="165"/>
      <c r="AO153" s="165"/>
      <c r="AP153" s="165"/>
      <c r="AQ153" s="165"/>
      <c r="AR153" s="165"/>
      <c r="AS153" s="165"/>
      <c r="AT153" s="165"/>
      <c r="AU153" s="165"/>
      <c r="AV153" s="165"/>
      <c r="AW153" s="165"/>
      <c r="AX153" s="165"/>
      <c r="AY153" s="165"/>
      <c r="AZ153" s="165"/>
      <c r="BA153" s="165"/>
      <c r="BB153" s="165"/>
      <c r="BC153" s="165"/>
      <c r="BD153" s="165"/>
      <c r="BE153" s="165"/>
      <c r="BF153" s="165"/>
      <c r="BG153" s="165"/>
      <c r="BH153" s="165"/>
      <c r="BI153" s="165"/>
      <c r="BJ153" s="165"/>
      <c r="BK153" s="165"/>
      <c r="BL153" s="165"/>
      <c r="BM153" s="165"/>
      <c r="BN153" s="165"/>
      <c r="BO153" s="165"/>
      <c r="BP153" s="165"/>
      <c r="BQ153" s="165"/>
      <c r="BR153" s="165"/>
      <c r="BS153" s="165"/>
      <c r="BT153" s="165"/>
      <c r="BU153" s="165"/>
      <c r="BV153" s="165"/>
      <c r="BW153" s="165"/>
      <c r="BX153" s="165"/>
      <c r="BY153" s="165"/>
      <c r="BZ153" s="165"/>
      <c r="CA153" s="165"/>
      <c r="CB153" s="165"/>
      <c r="CC153" s="165"/>
      <c r="CD153" s="165"/>
      <c r="CE153" s="165"/>
      <c r="CF153" s="165"/>
      <c r="CG153" s="165"/>
      <c r="CH153" s="165"/>
      <c r="CI153" s="165"/>
      <c r="CJ153" s="165"/>
      <c r="CK153" s="165"/>
      <c r="CL153" s="165"/>
      <c r="CM153" s="165"/>
      <c r="CN153" s="165"/>
      <c r="CO153" s="165"/>
      <c r="CP153" s="165"/>
      <c r="CQ153" s="165"/>
      <c r="CR153" s="165"/>
      <c r="CS153" s="165"/>
      <c r="CT153" s="165"/>
      <c r="CU153" s="165"/>
      <c r="CV153" s="165"/>
      <c r="CW153" s="165"/>
      <c r="CX153" s="165"/>
      <c r="CY153" s="165"/>
      <c r="CZ153" s="165"/>
      <c r="DA153" s="165"/>
      <c r="DB153" s="165"/>
      <c r="DC153" s="165"/>
      <c r="DD153" s="165"/>
      <c r="DE153" s="165"/>
      <c r="DF153" s="165"/>
      <c r="DG153" s="165"/>
      <c r="DH153" s="165"/>
      <c r="DI153" s="165"/>
      <c r="DJ153" s="165"/>
      <c r="DK153" s="165"/>
      <c r="DL153" s="165"/>
      <c r="DM153" s="165"/>
      <c r="DN153" s="165"/>
      <c r="DO153" s="165"/>
      <c r="DP153" s="165"/>
      <c r="DQ153" s="165"/>
      <c r="DR153" s="165"/>
      <c r="DS153" s="165"/>
      <c r="DT153" s="165"/>
      <c r="DU153" s="165"/>
      <c r="DV153" s="165"/>
      <c r="DW153" s="165"/>
      <c r="DX153" s="165"/>
      <c r="DY153" s="165"/>
      <c r="DZ153" s="165"/>
      <c r="EA153" s="165"/>
      <c r="EB153" s="165"/>
      <c r="EC153" s="165"/>
      <c r="ED153" s="165"/>
      <c r="EE153" s="165"/>
      <c r="EF153" s="165"/>
      <c r="EG153" s="165"/>
    </row>
    <row r="154" spans="1:16" s="165" customFormat="1" ht="27" customHeight="1">
      <c r="A154" s="182" t="s">
        <v>591</v>
      </c>
      <c r="B154" s="183" t="s">
        <v>464</v>
      </c>
      <c r="C154" s="183" t="s">
        <v>590</v>
      </c>
      <c r="D154" s="198" t="s">
        <v>465</v>
      </c>
      <c r="E154" s="180">
        <f t="shared" si="21"/>
        <v>0</v>
      </c>
      <c r="F154" s="185"/>
      <c r="G154" s="185"/>
      <c r="H154" s="185"/>
      <c r="I154" s="185"/>
      <c r="J154" s="180">
        <f t="shared" si="22"/>
        <v>49000</v>
      </c>
      <c r="K154" s="185">
        <v>49000</v>
      </c>
      <c r="L154" s="185"/>
      <c r="M154" s="185"/>
      <c r="N154" s="185"/>
      <c r="O154" s="185"/>
      <c r="P154" s="180">
        <f t="shared" si="20"/>
        <v>49000</v>
      </c>
    </row>
    <row r="155" spans="1:137" s="176" customFormat="1" ht="36" customHeight="1">
      <c r="A155" s="172"/>
      <c r="B155" s="173" t="s">
        <v>247</v>
      </c>
      <c r="C155" s="173"/>
      <c r="D155" s="174" t="s">
        <v>466</v>
      </c>
      <c r="E155" s="180">
        <f t="shared" si="21"/>
        <v>63356700</v>
      </c>
      <c r="F155" s="175">
        <f>F156+F158+F167+F170+F174</f>
        <v>63356700</v>
      </c>
      <c r="G155" s="175">
        <f aca="true" t="shared" si="33" ref="G155:O155">G156+G158+G167+G170+G174</f>
        <v>45058800</v>
      </c>
      <c r="H155" s="175">
        <f t="shared" si="33"/>
        <v>4363900</v>
      </c>
      <c r="I155" s="175">
        <f t="shared" si="33"/>
        <v>0</v>
      </c>
      <c r="J155" s="175">
        <f t="shared" si="33"/>
        <v>4596345</v>
      </c>
      <c r="K155" s="175">
        <f t="shared" si="33"/>
        <v>1020345</v>
      </c>
      <c r="L155" s="175">
        <f t="shared" si="33"/>
        <v>0</v>
      </c>
      <c r="M155" s="175">
        <f t="shared" si="33"/>
        <v>0</v>
      </c>
      <c r="N155" s="175">
        <f t="shared" si="33"/>
        <v>3576000</v>
      </c>
      <c r="O155" s="175">
        <f t="shared" si="33"/>
        <v>3576000</v>
      </c>
      <c r="P155" s="180">
        <f t="shared" si="20"/>
        <v>67953045</v>
      </c>
      <c r="Q155" s="165"/>
      <c r="R155" s="165"/>
      <c r="S155" s="165"/>
      <c r="T155" s="165"/>
      <c r="U155" s="165"/>
      <c r="V155" s="165"/>
      <c r="W155" s="165"/>
      <c r="X155" s="165"/>
      <c r="Y155" s="165"/>
      <c r="Z155" s="165"/>
      <c r="AA155" s="165"/>
      <c r="AB155" s="165"/>
      <c r="AC155" s="165"/>
      <c r="AD155" s="165"/>
      <c r="AE155" s="165"/>
      <c r="AF155" s="165"/>
      <c r="AG155" s="165"/>
      <c r="AH155" s="165"/>
      <c r="AI155" s="165"/>
      <c r="AJ155" s="165"/>
      <c r="AK155" s="165"/>
      <c r="AL155" s="165"/>
      <c r="AM155" s="165"/>
      <c r="AN155" s="165"/>
      <c r="AO155" s="165"/>
      <c r="AP155" s="165"/>
      <c r="AQ155" s="165"/>
      <c r="AR155" s="165"/>
      <c r="AS155" s="165"/>
      <c r="AT155" s="165"/>
      <c r="AU155" s="165"/>
      <c r="AV155" s="165"/>
      <c r="AW155" s="165"/>
      <c r="AX155" s="165"/>
      <c r="AY155" s="165"/>
      <c r="AZ155" s="165"/>
      <c r="BA155" s="165"/>
      <c r="BB155" s="165"/>
      <c r="BC155" s="165"/>
      <c r="BD155" s="165"/>
      <c r="BE155" s="165"/>
      <c r="BF155" s="165"/>
      <c r="BG155" s="165"/>
      <c r="BH155" s="165"/>
      <c r="BI155" s="165"/>
      <c r="BJ155" s="165"/>
      <c r="BK155" s="165"/>
      <c r="BL155" s="165"/>
      <c r="BM155" s="165"/>
      <c r="BN155" s="165"/>
      <c r="BO155" s="165"/>
      <c r="BP155" s="165"/>
      <c r="BQ155" s="165"/>
      <c r="BR155" s="165"/>
      <c r="BS155" s="165"/>
      <c r="BT155" s="165"/>
      <c r="BU155" s="165"/>
      <c r="BV155" s="165"/>
      <c r="BW155" s="165"/>
      <c r="BX155" s="165"/>
      <c r="BY155" s="165"/>
      <c r="BZ155" s="165"/>
      <c r="CA155" s="165"/>
      <c r="CB155" s="165"/>
      <c r="CC155" s="165"/>
      <c r="CD155" s="165"/>
      <c r="CE155" s="165"/>
      <c r="CF155" s="165"/>
      <c r="CG155" s="165"/>
      <c r="CH155" s="165"/>
      <c r="CI155" s="165"/>
      <c r="CJ155" s="165"/>
      <c r="CK155" s="165"/>
      <c r="CL155" s="165"/>
      <c r="CM155" s="165"/>
      <c r="CN155" s="165"/>
      <c r="CO155" s="165"/>
      <c r="CP155" s="165"/>
      <c r="CQ155" s="165"/>
      <c r="CR155" s="165"/>
      <c r="CS155" s="165"/>
      <c r="CT155" s="165"/>
      <c r="CU155" s="165"/>
      <c r="CV155" s="165"/>
      <c r="CW155" s="165"/>
      <c r="CX155" s="165"/>
      <c r="CY155" s="165"/>
      <c r="CZ155" s="165"/>
      <c r="DA155" s="165"/>
      <c r="DB155" s="165"/>
      <c r="DC155" s="165"/>
      <c r="DD155" s="165"/>
      <c r="DE155" s="165"/>
      <c r="DF155" s="165"/>
      <c r="DG155" s="165"/>
      <c r="DH155" s="165"/>
      <c r="DI155" s="165"/>
      <c r="DJ155" s="165"/>
      <c r="DK155" s="165"/>
      <c r="DL155" s="165"/>
      <c r="DM155" s="165"/>
      <c r="DN155" s="165"/>
      <c r="DO155" s="165"/>
      <c r="DP155" s="165"/>
      <c r="DQ155" s="165"/>
      <c r="DR155" s="165"/>
      <c r="DS155" s="165"/>
      <c r="DT155" s="165"/>
      <c r="DU155" s="165"/>
      <c r="DV155" s="165"/>
      <c r="DW155" s="165"/>
      <c r="DX155" s="165"/>
      <c r="DY155" s="165"/>
      <c r="DZ155" s="165"/>
      <c r="EA155" s="165"/>
      <c r="EB155" s="165"/>
      <c r="EC155" s="165"/>
      <c r="ED155" s="165"/>
      <c r="EE155" s="165"/>
      <c r="EF155" s="165"/>
      <c r="EG155" s="165"/>
    </row>
    <row r="156" spans="1:137" s="181" customFormat="1" ht="27" customHeight="1">
      <c r="A156" s="177"/>
      <c r="B156" s="178" t="s">
        <v>115</v>
      </c>
      <c r="C156" s="178"/>
      <c r="D156" s="179" t="s">
        <v>116</v>
      </c>
      <c r="E156" s="180">
        <f t="shared" si="21"/>
        <v>609400</v>
      </c>
      <c r="F156" s="180">
        <f aca="true" t="shared" si="34" ref="F156:O156">F157</f>
        <v>609400</v>
      </c>
      <c r="G156" s="180">
        <f t="shared" si="34"/>
        <v>393000</v>
      </c>
      <c r="H156" s="180">
        <f t="shared" si="34"/>
        <v>0</v>
      </c>
      <c r="I156" s="180">
        <f t="shared" si="34"/>
        <v>0</v>
      </c>
      <c r="J156" s="180">
        <f t="shared" si="22"/>
        <v>0</v>
      </c>
      <c r="K156" s="180">
        <f t="shared" si="34"/>
        <v>0</v>
      </c>
      <c r="L156" s="180">
        <f t="shared" si="34"/>
        <v>0</v>
      </c>
      <c r="M156" s="180">
        <f t="shared" si="34"/>
        <v>0</v>
      </c>
      <c r="N156" s="180">
        <f t="shared" si="34"/>
        <v>0</v>
      </c>
      <c r="O156" s="180">
        <f t="shared" si="34"/>
        <v>0</v>
      </c>
      <c r="P156" s="180">
        <f t="shared" si="20"/>
        <v>609400</v>
      </c>
      <c r="Q156" s="165"/>
      <c r="R156" s="165"/>
      <c r="S156" s="165"/>
      <c r="T156" s="165"/>
      <c r="U156" s="165"/>
      <c r="V156" s="165"/>
      <c r="W156" s="165"/>
      <c r="X156" s="165"/>
      <c r="Y156" s="165"/>
      <c r="Z156" s="165"/>
      <c r="AA156" s="165"/>
      <c r="AB156" s="165"/>
      <c r="AC156" s="165"/>
      <c r="AD156" s="165"/>
      <c r="AE156" s="165"/>
      <c r="AF156" s="165"/>
      <c r="AG156" s="165"/>
      <c r="AH156" s="165"/>
      <c r="AI156" s="165"/>
      <c r="AJ156" s="165"/>
      <c r="AK156" s="165"/>
      <c r="AL156" s="165"/>
      <c r="AM156" s="165"/>
      <c r="AN156" s="165"/>
      <c r="AO156" s="165"/>
      <c r="AP156" s="165"/>
      <c r="AQ156" s="165"/>
      <c r="AR156" s="165"/>
      <c r="AS156" s="165"/>
      <c r="AT156" s="165"/>
      <c r="AU156" s="165"/>
      <c r="AV156" s="165"/>
      <c r="AW156" s="165"/>
      <c r="AX156" s="165"/>
      <c r="AY156" s="165"/>
      <c r="AZ156" s="165"/>
      <c r="BA156" s="165"/>
      <c r="BB156" s="165"/>
      <c r="BC156" s="165"/>
      <c r="BD156" s="165"/>
      <c r="BE156" s="165"/>
      <c r="BF156" s="165"/>
      <c r="BG156" s="165"/>
      <c r="BH156" s="165"/>
      <c r="BI156" s="165"/>
      <c r="BJ156" s="165"/>
      <c r="BK156" s="165"/>
      <c r="BL156" s="165"/>
      <c r="BM156" s="165"/>
      <c r="BN156" s="165"/>
      <c r="BO156" s="165"/>
      <c r="BP156" s="165"/>
      <c r="BQ156" s="165"/>
      <c r="BR156" s="165"/>
      <c r="BS156" s="165"/>
      <c r="BT156" s="165"/>
      <c r="BU156" s="165"/>
      <c r="BV156" s="165"/>
      <c r="BW156" s="165"/>
      <c r="BX156" s="165"/>
      <c r="BY156" s="165"/>
      <c r="BZ156" s="165"/>
      <c r="CA156" s="165"/>
      <c r="CB156" s="165"/>
      <c r="CC156" s="165"/>
      <c r="CD156" s="165"/>
      <c r="CE156" s="165"/>
      <c r="CF156" s="165"/>
      <c r="CG156" s="165"/>
      <c r="CH156" s="165"/>
      <c r="CI156" s="165"/>
      <c r="CJ156" s="165"/>
      <c r="CK156" s="165"/>
      <c r="CL156" s="165"/>
      <c r="CM156" s="165"/>
      <c r="CN156" s="165"/>
      <c r="CO156" s="165"/>
      <c r="CP156" s="165"/>
      <c r="CQ156" s="165"/>
      <c r="CR156" s="165"/>
      <c r="CS156" s="165"/>
      <c r="CT156" s="165"/>
      <c r="CU156" s="165"/>
      <c r="CV156" s="165"/>
      <c r="CW156" s="165"/>
      <c r="CX156" s="165"/>
      <c r="CY156" s="165"/>
      <c r="CZ156" s="165"/>
      <c r="DA156" s="165"/>
      <c r="DB156" s="165"/>
      <c r="DC156" s="165"/>
      <c r="DD156" s="165"/>
      <c r="DE156" s="165"/>
      <c r="DF156" s="165"/>
      <c r="DG156" s="165"/>
      <c r="DH156" s="165"/>
      <c r="DI156" s="165"/>
      <c r="DJ156" s="165"/>
      <c r="DK156" s="165"/>
      <c r="DL156" s="165"/>
      <c r="DM156" s="165"/>
      <c r="DN156" s="165"/>
      <c r="DO156" s="165"/>
      <c r="DP156" s="165"/>
      <c r="DQ156" s="165"/>
      <c r="DR156" s="165"/>
      <c r="DS156" s="165"/>
      <c r="DT156" s="165"/>
      <c r="DU156" s="165"/>
      <c r="DV156" s="165"/>
      <c r="DW156" s="165"/>
      <c r="DX156" s="165"/>
      <c r="DY156" s="165"/>
      <c r="DZ156" s="165"/>
      <c r="EA156" s="165"/>
      <c r="EB156" s="165"/>
      <c r="EC156" s="165"/>
      <c r="ED156" s="165"/>
      <c r="EE156" s="165"/>
      <c r="EF156" s="165"/>
      <c r="EG156" s="165"/>
    </row>
    <row r="157" spans="1:16" s="165" customFormat="1" ht="51.75" customHeight="1">
      <c r="A157" s="182" t="s">
        <v>467</v>
      </c>
      <c r="B157" s="183" t="s">
        <v>446</v>
      </c>
      <c r="C157" s="183" t="s">
        <v>468</v>
      </c>
      <c r="D157" s="198" t="s">
        <v>469</v>
      </c>
      <c r="E157" s="180">
        <f t="shared" si="21"/>
        <v>609400</v>
      </c>
      <c r="F157" s="185">
        <v>609400</v>
      </c>
      <c r="G157" s="185">
        <v>393000</v>
      </c>
      <c r="H157" s="185"/>
      <c r="I157" s="185"/>
      <c r="J157" s="180">
        <f t="shared" si="22"/>
        <v>0</v>
      </c>
      <c r="K157" s="185"/>
      <c r="L157" s="185"/>
      <c r="M157" s="185"/>
      <c r="N157" s="185"/>
      <c r="O157" s="185"/>
      <c r="P157" s="180">
        <f t="shared" si="20"/>
        <v>609400</v>
      </c>
    </row>
    <row r="158" spans="1:137" s="181" customFormat="1" ht="27" customHeight="1">
      <c r="A158" s="177"/>
      <c r="B158" s="178" t="s">
        <v>247</v>
      </c>
      <c r="C158" s="178"/>
      <c r="D158" s="179" t="s">
        <v>248</v>
      </c>
      <c r="E158" s="180">
        <f t="shared" si="21"/>
        <v>60902300</v>
      </c>
      <c r="F158" s="180">
        <f aca="true" t="shared" si="35" ref="F158:O158">F159+F160+F164+F165+F166</f>
        <v>60902300</v>
      </c>
      <c r="G158" s="180">
        <f t="shared" si="35"/>
        <v>43477800</v>
      </c>
      <c r="H158" s="180">
        <f t="shared" si="35"/>
        <v>4173900</v>
      </c>
      <c r="I158" s="180">
        <f t="shared" si="35"/>
        <v>0</v>
      </c>
      <c r="J158" s="180">
        <f t="shared" si="35"/>
        <v>2564345</v>
      </c>
      <c r="K158" s="180">
        <f t="shared" si="35"/>
        <v>1020345</v>
      </c>
      <c r="L158" s="180">
        <f t="shared" si="35"/>
        <v>0</v>
      </c>
      <c r="M158" s="180">
        <f t="shared" si="35"/>
        <v>0</v>
      </c>
      <c r="N158" s="180">
        <f t="shared" si="35"/>
        <v>1544000</v>
      </c>
      <c r="O158" s="180">
        <f t="shared" si="35"/>
        <v>1544000</v>
      </c>
      <c r="P158" s="180">
        <f t="shared" si="20"/>
        <v>63466645</v>
      </c>
      <c r="Q158" s="165"/>
      <c r="R158" s="165"/>
      <c r="S158" s="165"/>
      <c r="T158" s="165"/>
      <c r="U158" s="165"/>
      <c r="V158" s="165"/>
      <c r="W158" s="165"/>
      <c r="X158" s="165"/>
      <c r="Y158" s="165"/>
      <c r="Z158" s="165"/>
      <c r="AA158" s="165"/>
      <c r="AB158" s="165"/>
      <c r="AC158" s="165"/>
      <c r="AD158" s="165"/>
      <c r="AE158" s="165"/>
      <c r="AF158" s="165"/>
      <c r="AG158" s="165"/>
      <c r="AH158" s="165"/>
      <c r="AI158" s="165"/>
      <c r="AJ158" s="165"/>
      <c r="AK158" s="165"/>
      <c r="AL158" s="165"/>
      <c r="AM158" s="165"/>
      <c r="AN158" s="165"/>
      <c r="AO158" s="165"/>
      <c r="AP158" s="165"/>
      <c r="AQ158" s="165"/>
      <c r="AR158" s="165"/>
      <c r="AS158" s="165"/>
      <c r="AT158" s="165"/>
      <c r="AU158" s="165"/>
      <c r="AV158" s="165"/>
      <c r="AW158" s="165"/>
      <c r="AX158" s="165"/>
      <c r="AY158" s="165"/>
      <c r="AZ158" s="165"/>
      <c r="BA158" s="165"/>
      <c r="BB158" s="165"/>
      <c r="BC158" s="165"/>
      <c r="BD158" s="165"/>
      <c r="BE158" s="165"/>
      <c r="BF158" s="165"/>
      <c r="BG158" s="165"/>
      <c r="BH158" s="165"/>
      <c r="BI158" s="165"/>
      <c r="BJ158" s="165"/>
      <c r="BK158" s="165"/>
      <c r="BL158" s="165"/>
      <c r="BM158" s="165"/>
      <c r="BN158" s="165"/>
      <c r="BO158" s="165"/>
      <c r="BP158" s="165"/>
      <c r="BQ158" s="165"/>
      <c r="BR158" s="165"/>
      <c r="BS158" s="165"/>
      <c r="BT158" s="165"/>
      <c r="BU158" s="165"/>
      <c r="BV158" s="165"/>
      <c r="BW158" s="165"/>
      <c r="BX158" s="165"/>
      <c r="BY158" s="165"/>
      <c r="BZ158" s="165"/>
      <c r="CA158" s="165"/>
      <c r="CB158" s="165"/>
      <c r="CC158" s="165"/>
      <c r="CD158" s="165"/>
      <c r="CE158" s="165"/>
      <c r="CF158" s="165"/>
      <c r="CG158" s="165"/>
      <c r="CH158" s="165"/>
      <c r="CI158" s="165"/>
      <c r="CJ158" s="165"/>
      <c r="CK158" s="165"/>
      <c r="CL158" s="165"/>
      <c r="CM158" s="165"/>
      <c r="CN158" s="165"/>
      <c r="CO158" s="165"/>
      <c r="CP158" s="165"/>
      <c r="CQ158" s="165"/>
      <c r="CR158" s="165"/>
      <c r="CS158" s="165"/>
      <c r="CT158" s="165"/>
      <c r="CU158" s="165"/>
      <c r="CV158" s="165"/>
      <c r="CW158" s="165"/>
      <c r="CX158" s="165"/>
      <c r="CY158" s="165"/>
      <c r="CZ158" s="165"/>
      <c r="DA158" s="165"/>
      <c r="DB158" s="165"/>
      <c r="DC158" s="165"/>
      <c r="DD158" s="165"/>
      <c r="DE158" s="165"/>
      <c r="DF158" s="165"/>
      <c r="DG158" s="165"/>
      <c r="DH158" s="165"/>
      <c r="DI158" s="165"/>
      <c r="DJ158" s="165"/>
      <c r="DK158" s="165"/>
      <c r="DL158" s="165"/>
      <c r="DM158" s="165"/>
      <c r="DN158" s="165"/>
      <c r="DO158" s="165"/>
      <c r="DP158" s="165"/>
      <c r="DQ158" s="165"/>
      <c r="DR158" s="165"/>
      <c r="DS158" s="165"/>
      <c r="DT158" s="165"/>
      <c r="DU158" s="165"/>
      <c r="DV158" s="165"/>
      <c r="DW158" s="165"/>
      <c r="DX158" s="165"/>
      <c r="DY158" s="165"/>
      <c r="DZ158" s="165"/>
      <c r="EA158" s="165"/>
      <c r="EB158" s="165"/>
      <c r="EC158" s="165"/>
      <c r="ED158" s="165"/>
      <c r="EE158" s="165"/>
      <c r="EF158" s="165"/>
      <c r="EG158" s="165"/>
    </row>
    <row r="159" spans="1:16" s="165" customFormat="1" ht="21.75" customHeight="1">
      <c r="A159" s="182" t="s">
        <v>470</v>
      </c>
      <c r="B159" s="183" t="s">
        <v>250</v>
      </c>
      <c r="C159" s="183" t="s">
        <v>251</v>
      </c>
      <c r="D159" s="198" t="s">
        <v>92</v>
      </c>
      <c r="E159" s="180">
        <f t="shared" si="21"/>
        <v>8476600</v>
      </c>
      <c r="F159" s="185">
        <v>8476600</v>
      </c>
      <c r="G159" s="185">
        <v>5630000</v>
      </c>
      <c r="H159" s="185">
        <v>659600</v>
      </c>
      <c r="I159" s="185"/>
      <c r="J159" s="180">
        <f t="shared" si="22"/>
        <v>2151000</v>
      </c>
      <c r="K159" s="185">
        <v>607000</v>
      </c>
      <c r="L159" s="185"/>
      <c r="M159" s="185"/>
      <c r="N159" s="185">
        <v>1544000</v>
      </c>
      <c r="O159" s="185">
        <v>1544000</v>
      </c>
      <c r="P159" s="180">
        <f t="shared" si="20"/>
        <v>10627600</v>
      </c>
    </row>
    <row r="160" spans="1:16" s="165" customFormat="1" ht="63" customHeight="1">
      <c r="A160" s="183" t="s">
        <v>471</v>
      </c>
      <c r="B160" s="182" t="s">
        <v>253</v>
      </c>
      <c r="C160" s="182" t="s">
        <v>254</v>
      </c>
      <c r="D160" s="198" t="s">
        <v>255</v>
      </c>
      <c r="E160" s="180">
        <f t="shared" si="21"/>
        <v>47780200</v>
      </c>
      <c r="F160" s="185">
        <f>F161+F162+F163</f>
        <v>47780200</v>
      </c>
      <c r="G160" s="185">
        <f>G161+G162+G163</f>
        <v>34279000</v>
      </c>
      <c r="H160" s="185">
        <f>H161+H162+H163</f>
        <v>3420000</v>
      </c>
      <c r="I160" s="185">
        <f>I161+I162+I163</f>
        <v>0</v>
      </c>
      <c r="J160" s="180">
        <f t="shared" si="22"/>
        <v>413345</v>
      </c>
      <c r="K160" s="185">
        <f>K161+K162+K163</f>
        <v>413345</v>
      </c>
      <c r="L160" s="185">
        <f>L161+L162+L163</f>
        <v>0</v>
      </c>
      <c r="M160" s="185">
        <f>M161+M162+M163</f>
        <v>0</v>
      </c>
      <c r="N160" s="185">
        <f>N161+N162+N163</f>
        <v>0</v>
      </c>
      <c r="O160" s="185">
        <f>O161+O162+O163</f>
        <v>0</v>
      </c>
      <c r="P160" s="180">
        <f t="shared" si="20"/>
        <v>48193545</v>
      </c>
    </row>
    <row r="161" spans="1:16" s="165" customFormat="1" ht="21" customHeight="1">
      <c r="A161" s="182"/>
      <c r="B161" s="183"/>
      <c r="C161" s="183"/>
      <c r="D161" s="215" t="s">
        <v>256</v>
      </c>
      <c r="E161" s="180">
        <f t="shared" si="21"/>
        <v>36690200</v>
      </c>
      <c r="F161" s="185">
        <v>36690200</v>
      </c>
      <c r="G161" s="185">
        <v>30074000</v>
      </c>
      <c r="H161" s="185"/>
      <c r="I161" s="185"/>
      <c r="J161" s="180">
        <f t="shared" si="22"/>
        <v>0</v>
      </c>
      <c r="K161" s="185"/>
      <c r="L161" s="185"/>
      <c r="M161" s="185"/>
      <c r="N161" s="185"/>
      <c r="O161" s="185"/>
      <c r="P161" s="180">
        <f t="shared" si="20"/>
        <v>36690200</v>
      </c>
    </row>
    <row r="162" spans="1:16" s="165" customFormat="1" ht="36.75" customHeight="1" hidden="1">
      <c r="A162" s="182"/>
      <c r="B162" s="183"/>
      <c r="C162" s="183"/>
      <c r="D162" s="215" t="s">
        <v>257</v>
      </c>
      <c r="E162" s="180">
        <f t="shared" si="21"/>
        <v>0</v>
      </c>
      <c r="F162" s="185"/>
      <c r="G162" s="185"/>
      <c r="H162" s="185"/>
      <c r="I162" s="185"/>
      <c r="J162" s="180">
        <f t="shared" si="22"/>
        <v>0</v>
      </c>
      <c r="K162" s="185"/>
      <c r="L162" s="185"/>
      <c r="M162" s="185"/>
      <c r="N162" s="185"/>
      <c r="O162" s="185"/>
      <c r="P162" s="180">
        <f t="shared" si="20"/>
        <v>0</v>
      </c>
    </row>
    <row r="163" spans="1:16" s="165" customFormat="1" ht="21" customHeight="1">
      <c r="A163" s="182"/>
      <c r="B163" s="183"/>
      <c r="C163" s="183"/>
      <c r="D163" s="215" t="s">
        <v>258</v>
      </c>
      <c r="E163" s="180">
        <f t="shared" si="21"/>
        <v>11090000</v>
      </c>
      <c r="F163" s="185">
        <v>11090000</v>
      </c>
      <c r="G163" s="185">
        <v>4205000</v>
      </c>
      <c r="H163" s="185">
        <v>3420000</v>
      </c>
      <c r="I163" s="185"/>
      <c r="J163" s="180">
        <f t="shared" si="22"/>
        <v>413345</v>
      </c>
      <c r="K163" s="185">
        <v>413345</v>
      </c>
      <c r="L163" s="185"/>
      <c r="M163" s="185"/>
      <c r="N163" s="185"/>
      <c r="O163" s="185"/>
      <c r="P163" s="180">
        <f t="shared" si="20"/>
        <v>11503345</v>
      </c>
    </row>
    <row r="164" spans="1:16" s="165" customFormat="1" ht="38.25" customHeight="1">
      <c r="A164" s="183" t="s">
        <v>592</v>
      </c>
      <c r="B164" s="182" t="s">
        <v>124</v>
      </c>
      <c r="C164" s="182" t="s">
        <v>260</v>
      </c>
      <c r="D164" s="198" t="s">
        <v>261</v>
      </c>
      <c r="E164" s="180">
        <f t="shared" si="21"/>
        <v>2071300</v>
      </c>
      <c r="F164" s="185">
        <v>2071300</v>
      </c>
      <c r="G164" s="185">
        <v>1623000</v>
      </c>
      <c r="H164" s="185">
        <v>57000</v>
      </c>
      <c r="I164" s="185"/>
      <c r="J164" s="180">
        <f t="shared" si="22"/>
        <v>0</v>
      </c>
      <c r="K164" s="185"/>
      <c r="L164" s="185"/>
      <c r="M164" s="185"/>
      <c r="N164" s="185"/>
      <c r="O164" s="185"/>
      <c r="P164" s="180">
        <f t="shared" si="20"/>
        <v>2071300</v>
      </c>
    </row>
    <row r="165" spans="1:16" s="165" customFormat="1" ht="28.5" customHeight="1">
      <c r="A165" s="183" t="s">
        <v>262</v>
      </c>
      <c r="B165" s="182" t="s">
        <v>263</v>
      </c>
      <c r="C165" s="182" t="s">
        <v>264</v>
      </c>
      <c r="D165" s="198" t="s">
        <v>265</v>
      </c>
      <c r="E165" s="180">
        <f t="shared" si="21"/>
        <v>695200</v>
      </c>
      <c r="F165" s="185">
        <v>695200</v>
      </c>
      <c r="G165" s="185">
        <v>497800</v>
      </c>
      <c r="H165" s="185"/>
      <c r="I165" s="185"/>
      <c r="J165" s="180">
        <f t="shared" si="22"/>
        <v>0</v>
      </c>
      <c r="K165" s="185"/>
      <c r="L165" s="185"/>
      <c r="M165" s="185"/>
      <c r="N165" s="185"/>
      <c r="O165" s="185"/>
      <c r="P165" s="180">
        <f t="shared" si="20"/>
        <v>695200</v>
      </c>
    </row>
    <row r="166" spans="1:16" s="165" customFormat="1" ht="38.25" customHeight="1">
      <c r="A166" s="183" t="s">
        <v>593</v>
      </c>
      <c r="B166" s="182" t="s">
        <v>267</v>
      </c>
      <c r="C166" s="182" t="s">
        <v>264</v>
      </c>
      <c r="D166" s="198" t="s">
        <v>268</v>
      </c>
      <c r="E166" s="180">
        <f t="shared" si="21"/>
        <v>1879000</v>
      </c>
      <c r="F166" s="185">
        <v>1879000</v>
      </c>
      <c r="G166" s="185">
        <v>1448000</v>
      </c>
      <c r="H166" s="185">
        <v>37300</v>
      </c>
      <c r="I166" s="185"/>
      <c r="J166" s="180">
        <f t="shared" si="22"/>
        <v>0</v>
      </c>
      <c r="K166" s="185"/>
      <c r="L166" s="185"/>
      <c r="M166" s="185"/>
      <c r="N166" s="185"/>
      <c r="O166" s="185"/>
      <c r="P166" s="180">
        <f t="shared" si="20"/>
        <v>1879000</v>
      </c>
    </row>
    <row r="167" spans="1:137" s="181" customFormat="1" ht="38.25" customHeight="1">
      <c r="A167" s="178"/>
      <c r="B167" s="178" t="s">
        <v>275</v>
      </c>
      <c r="C167" s="178"/>
      <c r="D167" s="179" t="s">
        <v>276</v>
      </c>
      <c r="E167" s="180">
        <f t="shared" si="21"/>
        <v>100000</v>
      </c>
      <c r="F167" s="180">
        <f>F168+F169</f>
        <v>100000</v>
      </c>
      <c r="G167" s="180">
        <f>G168+G169</f>
        <v>0</v>
      </c>
      <c r="H167" s="180">
        <f>H168+H169</f>
        <v>0</v>
      </c>
      <c r="I167" s="180">
        <f>I168+I169</f>
        <v>0</v>
      </c>
      <c r="J167" s="180">
        <f t="shared" si="22"/>
        <v>0</v>
      </c>
      <c r="K167" s="180">
        <f>K168+K169</f>
        <v>0</v>
      </c>
      <c r="L167" s="180">
        <f>L168+L169</f>
        <v>0</v>
      </c>
      <c r="M167" s="180">
        <f>M168+M169</f>
        <v>0</v>
      </c>
      <c r="N167" s="180">
        <f>N168+N169</f>
        <v>0</v>
      </c>
      <c r="O167" s="180">
        <f>O168+O169</f>
        <v>0</v>
      </c>
      <c r="P167" s="180">
        <f t="shared" si="20"/>
        <v>100000</v>
      </c>
      <c r="Q167" s="165"/>
      <c r="R167" s="165"/>
      <c r="S167" s="165"/>
      <c r="T167" s="165"/>
      <c r="U167" s="165"/>
      <c r="V167" s="165"/>
      <c r="W167" s="165"/>
      <c r="X167" s="165"/>
      <c r="Y167" s="165"/>
      <c r="Z167" s="165"/>
      <c r="AA167" s="165"/>
      <c r="AB167" s="165"/>
      <c r="AC167" s="165"/>
      <c r="AD167" s="165"/>
      <c r="AE167" s="165"/>
      <c r="AF167" s="165"/>
      <c r="AG167" s="165"/>
      <c r="AH167" s="165"/>
      <c r="AI167" s="165"/>
      <c r="AJ167" s="165"/>
      <c r="AK167" s="165"/>
      <c r="AL167" s="165"/>
      <c r="AM167" s="165"/>
      <c r="AN167" s="165"/>
      <c r="AO167" s="165"/>
      <c r="AP167" s="165"/>
      <c r="AQ167" s="165"/>
      <c r="AR167" s="165"/>
      <c r="AS167" s="165"/>
      <c r="AT167" s="165"/>
      <c r="AU167" s="165"/>
      <c r="AV167" s="165"/>
      <c r="AW167" s="165"/>
      <c r="AX167" s="165"/>
      <c r="AY167" s="165"/>
      <c r="AZ167" s="165"/>
      <c r="BA167" s="165"/>
      <c r="BB167" s="165"/>
      <c r="BC167" s="165"/>
      <c r="BD167" s="165"/>
      <c r="BE167" s="165"/>
      <c r="BF167" s="165"/>
      <c r="BG167" s="165"/>
      <c r="BH167" s="165"/>
      <c r="BI167" s="165"/>
      <c r="BJ167" s="165"/>
      <c r="BK167" s="165"/>
      <c r="BL167" s="165"/>
      <c r="BM167" s="165"/>
      <c r="BN167" s="165"/>
      <c r="BO167" s="165"/>
      <c r="BP167" s="165"/>
      <c r="BQ167" s="165"/>
      <c r="BR167" s="165"/>
      <c r="BS167" s="165"/>
      <c r="BT167" s="165"/>
      <c r="BU167" s="165"/>
      <c r="BV167" s="165"/>
      <c r="BW167" s="165"/>
      <c r="BX167" s="165"/>
      <c r="BY167" s="165"/>
      <c r="BZ167" s="165"/>
      <c r="CA167" s="165"/>
      <c r="CB167" s="165"/>
      <c r="CC167" s="165"/>
      <c r="CD167" s="165"/>
      <c r="CE167" s="165"/>
      <c r="CF167" s="165"/>
      <c r="CG167" s="165"/>
      <c r="CH167" s="165"/>
      <c r="CI167" s="165"/>
      <c r="CJ167" s="165"/>
      <c r="CK167" s="165"/>
      <c r="CL167" s="165"/>
      <c r="CM167" s="165"/>
      <c r="CN167" s="165"/>
      <c r="CO167" s="165"/>
      <c r="CP167" s="165"/>
      <c r="CQ167" s="165"/>
      <c r="CR167" s="165"/>
      <c r="CS167" s="165"/>
      <c r="CT167" s="165"/>
      <c r="CU167" s="165"/>
      <c r="CV167" s="165"/>
      <c r="CW167" s="165"/>
      <c r="CX167" s="165"/>
      <c r="CY167" s="165"/>
      <c r="CZ167" s="165"/>
      <c r="DA167" s="165"/>
      <c r="DB167" s="165"/>
      <c r="DC167" s="165"/>
      <c r="DD167" s="165"/>
      <c r="DE167" s="165"/>
      <c r="DF167" s="165"/>
      <c r="DG167" s="165"/>
      <c r="DH167" s="165"/>
      <c r="DI167" s="165"/>
      <c r="DJ167" s="165"/>
      <c r="DK167" s="165"/>
      <c r="DL167" s="165"/>
      <c r="DM167" s="165"/>
      <c r="DN167" s="165"/>
      <c r="DO167" s="165"/>
      <c r="DP167" s="165"/>
      <c r="DQ167" s="165"/>
      <c r="DR167" s="165"/>
      <c r="DS167" s="165"/>
      <c r="DT167" s="165"/>
      <c r="DU167" s="165"/>
      <c r="DV167" s="165"/>
      <c r="DW167" s="165"/>
      <c r="DX167" s="165"/>
      <c r="DY167" s="165"/>
      <c r="DZ167" s="165"/>
      <c r="EA167" s="165"/>
      <c r="EB167" s="165"/>
      <c r="EC167" s="165"/>
      <c r="ED167" s="165"/>
      <c r="EE167" s="165"/>
      <c r="EF167" s="165"/>
      <c r="EG167" s="165"/>
    </row>
    <row r="168" spans="1:16" s="165" customFormat="1" ht="69.75" customHeight="1">
      <c r="A168" s="183" t="s">
        <v>594</v>
      </c>
      <c r="B168" s="182" t="s">
        <v>472</v>
      </c>
      <c r="C168" s="182" t="s">
        <v>183</v>
      </c>
      <c r="D168" s="198" t="s">
        <v>473</v>
      </c>
      <c r="E168" s="180">
        <f t="shared" si="21"/>
        <v>100000</v>
      </c>
      <c r="F168" s="185">
        <v>100000</v>
      </c>
      <c r="G168" s="185"/>
      <c r="H168" s="185"/>
      <c r="I168" s="185"/>
      <c r="J168" s="180">
        <f t="shared" si="22"/>
        <v>0</v>
      </c>
      <c r="K168" s="185"/>
      <c r="L168" s="185"/>
      <c r="M168" s="185"/>
      <c r="N168" s="185"/>
      <c r="O168" s="185"/>
      <c r="P168" s="180">
        <f t="shared" si="20"/>
        <v>100000</v>
      </c>
    </row>
    <row r="169" spans="1:16" s="165" customFormat="1" ht="171.75" customHeight="1" hidden="1">
      <c r="A169" s="183" t="s">
        <v>370</v>
      </c>
      <c r="B169" s="190" t="s">
        <v>371</v>
      </c>
      <c r="C169" s="190" t="s">
        <v>183</v>
      </c>
      <c r="D169" s="198" t="s">
        <v>372</v>
      </c>
      <c r="E169" s="180">
        <f t="shared" si="21"/>
        <v>0</v>
      </c>
      <c r="F169" s="185"/>
      <c r="G169" s="185"/>
      <c r="H169" s="185"/>
      <c r="I169" s="185"/>
      <c r="J169" s="180">
        <f t="shared" si="22"/>
        <v>0</v>
      </c>
      <c r="K169" s="185"/>
      <c r="L169" s="185"/>
      <c r="M169" s="185"/>
      <c r="N169" s="185"/>
      <c r="O169" s="185"/>
      <c r="P169" s="180">
        <f t="shared" si="20"/>
        <v>0</v>
      </c>
    </row>
    <row r="170" spans="1:137" s="181" customFormat="1" ht="27.75" customHeight="1">
      <c r="A170" s="178"/>
      <c r="B170" s="178" t="s">
        <v>398</v>
      </c>
      <c r="C170" s="177"/>
      <c r="D170" s="179" t="s">
        <v>399</v>
      </c>
      <c r="E170" s="180">
        <f t="shared" si="21"/>
        <v>1745000</v>
      </c>
      <c r="F170" s="180">
        <f>F171</f>
        <v>1745000</v>
      </c>
      <c r="G170" s="180">
        <f>G171</f>
        <v>1188000</v>
      </c>
      <c r="H170" s="180">
        <f>H171</f>
        <v>190000</v>
      </c>
      <c r="I170" s="180">
        <f>I171</f>
        <v>0</v>
      </c>
      <c r="J170" s="180">
        <f t="shared" si="22"/>
        <v>0</v>
      </c>
      <c r="K170" s="180">
        <f>K171</f>
        <v>0</v>
      </c>
      <c r="L170" s="180">
        <f>L171</f>
        <v>0</v>
      </c>
      <c r="M170" s="180">
        <f>M171</f>
        <v>0</v>
      </c>
      <c r="N170" s="180">
        <f>N171</f>
        <v>0</v>
      </c>
      <c r="O170" s="180">
        <f>O171</f>
        <v>0</v>
      </c>
      <c r="P170" s="180">
        <f t="shared" si="20"/>
        <v>1745000</v>
      </c>
      <c r="Q170" s="165"/>
      <c r="R170" s="165"/>
      <c r="S170" s="165"/>
      <c r="T170" s="165"/>
      <c r="U170" s="165"/>
      <c r="V170" s="165"/>
      <c r="W170" s="165"/>
      <c r="X170" s="165"/>
      <c r="Y170" s="165"/>
      <c r="Z170" s="165"/>
      <c r="AA170" s="165"/>
      <c r="AB170" s="165"/>
      <c r="AC170" s="165"/>
      <c r="AD170" s="165"/>
      <c r="AE170" s="165"/>
      <c r="AF170" s="165"/>
      <c r="AG170" s="165"/>
      <c r="AH170" s="165"/>
      <c r="AI170" s="165"/>
      <c r="AJ170" s="165"/>
      <c r="AK170" s="165"/>
      <c r="AL170" s="165"/>
      <c r="AM170" s="165"/>
      <c r="AN170" s="165"/>
      <c r="AO170" s="165"/>
      <c r="AP170" s="165"/>
      <c r="AQ170" s="165"/>
      <c r="AR170" s="165"/>
      <c r="AS170" s="165"/>
      <c r="AT170" s="165"/>
      <c r="AU170" s="165"/>
      <c r="AV170" s="165"/>
      <c r="AW170" s="165"/>
      <c r="AX170" s="165"/>
      <c r="AY170" s="165"/>
      <c r="AZ170" s="165"/>
      <c r="BA170" s="165"/>
      <c r="BB170" s="165"/>
      <c r="BC170" s="165"/>
      <c r="BD170" s="165"/>
      <c r="BE170" s="165"/>
      <c r="BF170" s="165"/>
      <c r="BG170" s="165"/>
      <c r="BH170" s="165"/>
      <c r="BI170" s="165"/>
      <c r="BJ170" s="165"/>
      <c r="BK170" s="165"/>
      <c r="BL170" s="165"/>
      <c r="BM170" s="165"/>
      <c r="BN170" s="165"/>
      <c r="BO170" s="165"/>
      <c r="BP170" s="165"/>
      <c r="BQ170" s="165"/>
      <c r="BR170" s="165"/>
      <c r="BS170" s="165"/>
      <c r="BT170" s="165"/>
      <c r="BU170" s="165"/>
      <c r="BV170" s="165"/>
      <c r="BW170" s="165"/>
      <c r="BX170" s="165"/>
      <c r="BY170" s="165"/>
      <c r="BZ170" s="165"/>
      <c r="CA170" s="165"/>
      <c r="CB170" s="165"/>
      <c r="CC170" s="165"/>
      <c r="CD170" s="165"/>
      <c r="CE170" s="165"/>
      <c r="CF170" s="165"/>
      <c r="CG170" s="165"/>
      <c r="CH170" s="165"/>
      <c r="CI170" s="165"/>
      <c r="CJ170" s="165"/>
      <c r="CK170" s="165"/>
      <c r="CL170" s="165"/>
      <c r="CM170" s="165"/>
      <c r="CN170" s="165"/>
      <c r="CO170" s="165"/>
      <c r="CP170" s="165"/>
      <c r="CQ170" s="165"/>
      <c r="CR170" s="165"/>
      <c r="CS170" s="165"/>
      <c r="CT170" s="165"/>
      <c r="CU170" s="165"/>
      <c r="CV170" s="165"/>
      <c r="CW170" s="165"/>
      <c r="CX170" s="165"/>
      <c r="CY170" s="165"/>
      <c r="CZ170" s="165"/>
      <c r="DA170" s="165"/>
      <c r="DB170" s="165"/>
      <c r="DC170" s="165"/>
      <c r="DD170" s="165"/>
      <c r="DE170" s="165"/>
      <c r="DF170" s="165"/>
      <c r="DG170" s="165"/>
      <c r="DH170" s="165"/>
      <c r="DI170" s="165"/>
      <c r="DJ170" s="165"/>
      <c r="DK170" s="165"/>
      <c r="DL170" s="165"/>
      <c r="DM170" s="165"/>
      <c r="DN170" s="165"/>
      <c r="DO170" s="165"/>
      <c r="DP170" s="165"/>
      <c r="DQ170" s="165"/>
      <c r="DR170" s="165"/>
      <c r="DS170" s="165"/>
      <c r="DT170" s="165"/>
      <c r="DU170" s="165"/>
      <c r="DV170" s="165"/>
      <c r="DW170" s="165"/>
      <c r="DX170" s="165"/>
      <c r="DY170" s="165"/>
      <c r="DZ170" s="165"/>
      <c r="EA170" s="165"/>
      <c r="EB170" s="165"/>
      <c r="EC170" s="165"/>
      <c r="ED170" s="165"/>
      <c r="EE170" s="165"/>
      <c r="EF170" s="165"/>
      <c r="EG170" s="165"/>
    </row>
    <row r="171" spans="1:16" s="165" customFormat="1" ht="26.25" customHeight="1" hidden="1">
      <c r="A171" s="183" t="s">
        <v>595</v>
      </c>
      <c r="B171" s="182" t="s">
        <v>214</v>
      </c>
      <c r="C171" s="182"/>
      <c r="D171" s="198" t="s">
        <v>215</v>
      </c>
      <c r="E171" s="180">
        <f t="shared" si="21"/>
        <v>1745000</v>
      </c>
      <c r="F171" s="185">
        <f>F172+F173</f>
        <v>1745000</v>
      </c>
      <c r="G171" s="185">
        <f>G172+G173</f>
        <v>1188000</v>
      </c>
      <c r="H171" s="185">
        <f>H172+H173</f>
        <v>190000</v>
      </c>
      <c r="I171" s="185">
        <f>I172+I173</f>
        <v>0</v>
      </c>
      <c r="J171" s="180">
        <f t="shared" si="22"/>
        <v>0</v>
      </c>
      <c r="K171" s="185">
        <f>K172+K173</f>
        <v>0</v>
      </c>
      <c r="L171" s="185">
        <f>L172+L173</f>
        <v>0</v>
      </c>
      <c r="M171" s="185">
        <f>M172+M173</f>
        <v>0</v>
      </c>
      <c r="N171" s="185">
        <f>N172+N173</f>
        <v>0</v>
      </c>
      <c r="O171" s="185">
        <f>O172+O173</f>
        <v>0</v>
      </c>
      <c r="P171" s="180">
        <f t="shared" si="20"/>
        <v>1745000</v>
      </c>
    </row>
    <row r="172" spans="1:16" s="165" customFormat="1" ht="38.25" customHeight="1">
      <c r="A172" s="183" t="s">
        <v>474</v>
      </c>
      <c r="B172" s="182" t="s">
        <v>217</v>
      </c>
      <c r="C172" s="182" t="s">
        <v>218</v>
      </c>
      <c r="D172" s="198" t="s">
        <v>219</v>
      </c>
      <c r="E172" s="180">
        <f t="shared" si="21"/>
        <v>60000</v>
      </c>
      <c r="F172" s="185">
        <v>60000</v>
      </c>
      <c r="G172" s="185"/>
      <c r="H172" s="185"/>
      <c r="I172" s="185"/>
      <c r="J172" s="180">
        <f t="shared" si="22"/>
        <v>0</v>
      </c>
      <c r="K172" s="185"/>
      <c r="L172" s="185"/>
      <c r="M172" s="185"/>
      <c r="N172" s="185"/>
      <c r="O172" s="185"/>
      <c r="P172" s="180">
        <f t="shared" si="20"/>
        <v>60000</v>
      </c>
    </row>
    <row r="173" spans="1:16" s="165" customFormat="1" ht="38.25" customHeight="1">
      <c r="A173" s="183" t="s">
        <v>475</v>
      </c>
      <c r="B173" s="182" t="s">
        <v>476</v>
      </c>
      <c r="C173" s="182" t="s">
        <v>218</v>
      </c>
      <c r="D173" s="198" t="s">
        <v>477</v>
      </c>
      <c r="E173" s="180">
        <f t="shared" si="21"/>
        <v>1685000</v>
      </c>
      <c r="F173" s="185">
        <v>1685000</v>
      </c>
      <c r="G173" s="185">
        <v>1188000</v>
      </c>
      <c r="H173" s="185">
        <v>190000</v>
      </c>
      <c r="I173" s="185"/>
      <c r="J173" s="180">
        <f t="shared" si="22"/>
        <v>0</v>
      </c>
      <c r="K173" s="185"/>
      <c r="L173" s="185"/>
      <c r="M173" s="185"/>
      <c r="N173" s="185"/>
      <c r="O173" s="185"/>
      <c r="P173" s="180">
        <f t="shared" si="20"/>
        <v>1685000</v>
      </c>
    </row>
    <row r="174" spans="1:137" s="181" customFormat="1" ht="38.25" customHeight="1">
      <c r="A174" s="178"/>
      <c r="B174" s="178" t="s">
        <v>416</v>
      </c>
      <c r="C174" s="178"/>
      <c r="D174" s="179" t="s">
        <v>417</v>
      </c>
      <c r="E174" s="180">
        <f t="shared" si="21"/>
        <v>0</v>
      </c>
      <c r="F174" s="180">
        <f>F175+F176</f>
        <v>0</v>
      </c>
      <c r="G174" s="180">
        <f aca="true" t="shared" si="36" ref="G174:M174">G175+G176</f>
        <v>0</v>
      </c>
      <c r="H174" s="180">
        <f t="shared" si="36"/>
        <v>0</v>
      </c>
      <c r="I174" s="180">
        <f t="shared" si="36"/>
        <v>0</v>
      </c>
      <c r="J174" s="180">
        <f t="shared" si="22"/>
        <v>2032000</v>
      </c>
      <c r="K174" s="180">
        <f t="shared" si="36"/>
        <v>0</v>
      </c>
      <c r="L174" s="180">
        <f t="shared" si="36"/>
        <v>0</v>
      </c>
      <c r="M174" s="180">
        <f t="shared" si="36"/>
        <v>0</v>
      </c>
      <c r="N174" s="180">
        <v>2032000</v>
      </c>
      <c r="O174" s="180">
        <v>2032000</v>
      </c>
      <c r="P174" s="180">
        <f t="shared" si="20"/>
        <v>2032000</v>
      </c>
      <c r="Q174" s="165"/>
      <c r="R174" s="165"/>
      <c r="S174" s="165"/>
      <c r="T174" s="165"/>
      <c r="U174" s="165"/>
      <c r="V174" s="165"/>
      <c r="W174" s="165"/>
      <c r="X174" s="165"/>
      <c r="Y174" s="165"/>
      <c r="Z174" s="165"/>
      <c r="AA174" s="165"/>
      <c r="AB174" s="165"/>
      <c r="AC174" s="165"/>
      <c r="AD174" s="165"/>
      <c r="AE174" s="165"/>
      <c r="AF174" s="165"/>
      <c r="AG174" s="165"/>
      <c r="AH174" s="165"/>
      <c r="AI174" s="165"/>
      <c r="AJ174" s="165"/>
      <c r="AK174" s="165"/>
      <c r="AL174" s="165"/>
      <c r="AM174" s="165"/>
      <c r="AN174" s="165"/>
      <c r="AO174" s="165"/>
      <c r="AP174" s="165"/>
      <c r="AQ174" s="165"/>
      <c r="AR174" s="165"/>
      <c r="AS174" s="165"/>
      <c r="AT174" s="165"/>
      <c r="AU174" s="165"/>
      <c r="AV174" s="165"/>
      <c r="AW174" s="165"/>
      <c r="AX174" s="165"/>
      <c r="AY174" s="165"/>
      <c r="AZ174" s="165"/>
      <c r="BA174" s="165"/>
      <c r="BB174" s="165"/>
      <c r="BC174" s="165"/>
      <c r="BD174" s="165"/>
      <c r="BE174" s="165"/>
      <c r="BF174" s="165"/>
      <c r="BG174" s="165"/>
      <c r="BH174" s="165"/>
      <c r="BI174" s="165"/>
      <c r="BJ174" s="165"/>
      <c r="BK174" s="165"/>
      <c r="BL174" s="165"/>
      <c r="BM174" s="165"/>
      <c r="BN174" s="165"/>
      <c r="BO174" s="165"/>
      <c r="BP174" s="165"/>
      <c r="BQ174" s="165"/>
      <c r="BR174" s="165"/>
      <c r="BS174" s="165"/>
      <c r="BT174" s="165"/>
      <c r="BU174" s="165"/>
      <c r="BV174" s="165"/>
      <c r="BW174" s="165"/>
      <c r="BX174" s="165"/>
      <c r="BY174" s="165"/>
      <c r="BZ174" s="165"/>
      <c r="CA174" s="165"/>
      <c r="CB174" s="165"/>
      <c r="CC174" s="165"/>
      <c r="CD174" s="165"/>
      <c r="CE174" s="165"/>
      <c r="CF174" s="165"/>
      <c r="CG174" s="165"/>
      <c r="CH174" s="165"/>
      <c r="CI174" s="165"/>
      <c r="CJ174" s="165"/>
      <c r="CK174" s="165"/>
      <c r="CL174" s="165"/>
      <c r="CM174" s="165"/>
      <c r="CN174" s="165"/>
      <c r="CO174" s="165"/>
      <c r="CP174" s="165"/>
      <c r="CQ174" s="165"/>
      <c r="CR174" s="165"/>
      <c r="CS174" s="165"/>
      <c r="CT174" s="165"/>
      <c r="CU174" s="165"/>
      <c r="CV174" s="165"/>
      <c r="CW174" s="165"/>
      <c r="CX174" s="165"/>
      <c r="CY174" s="165"/>
      <c r="CZ174" s="165"/>
      <c r="DA174" s="165"/>
      <c r="DB174" s="165"/>
      <c r="DC174" s="165"/>
      <c r="DD174" s="165"/>
      <c r="DE174" s="165"/>
      <c r="DF174" s="165"/>
      <c r="DG174" s="165"/>
      <c r="DH174" s="165"/>
      <c r="DI174" s="165"/>
      <c r="DJ174" s="165"/>
      <c r="DK174" s="165"/>
      <c r="DL174" s="165"/>
      <c r="DM174" s="165"/>
      <c r="DN174" s="165"/>
      <c r="DO174" s="165"/>
      <c r="DP174" s="165"/>
      <c r="DQ174" s="165"/>
      <c r="DR174" s="165"/>
      <c r="DS174" s="165"/>
      <c r="DT174" s="165"/>
      <c r="DU174" s="165"/>
      <c r="DV174" s="165"/>
      <c r="DW174" s="165"/>
      <c r="DX174" s="165"/>
      <c r="DY174" s="165"/>
      <c r="DZ174" s="165"/>
      <c r="EA174" s="165"/>
      <c r="EB174" s="165"/>
      <c r="EC174" s="165"/>
      <c r="ED174" s="165"/>
      <c r="EE174" s="165"/>
      <c r="EF174" s="165"/>
      <c r="EG174" s="165"/>
    </row>
    <row r="175" spans="1:16" s="165" customFormat="1" ht="38.25" customHeight="1">
      <c r="A175" s="183" t="s">
        <v>597</v>
      </c>
      <c r="B175" s="182" t="s">
        <v>598</v>
      </c>
      <c r="C175" s="182" t="s">
        <v>130</v>
      </c>
      <c r="D175" s="204" t="s">
        <v>596</v>
      </c>
      <c r="E175" s="180">
        <f t="shared" si="21"/>
        <v>0</v>
      </c>
      <c r="F175" s="185"/>
      <c r="G175" s="185"/>
      <c r="H175" s="185"/>
      <c r="I175" s="185"/>
      <c r="J175" s="180">
        <f t="shared" si="22"/>
        <v>2032000</v>
      </c>
      <c r="K175" s="185"/>
      <c r="L175" s="185"/>
      <c r="M175" s="185"/>
      <c r="N175" s="185">
        <v>2032000</v>
      </c>
      <c r="O175" s="185">
        <v>2032000</v>
      </c>
      <c r="P175" s="180">
        <f t="shared" si="20"/>
        <v>2032000</v>
      </c>
    </row>
    <row r="176" spans="1:16" s="165" customFormat="1" ht="38.25" customHeight="1" hidden="1">
      <c r="A176" s="183"/>
      <c r="B176" s="182"/>
      <c r="C176" s="182"/>
      <c r="D176" s="204"/>
      <c r="E176" s="180">
        <f t="shared" si="21"/>
        <v>0</v>
      </c>
      <c r="F176" s="185"/>
      <c r="G176" s="185"/>
      <c r="H176" s="185"/>
      <c r="I176" s="185"/>
      <c r="J176" s="180">
        <f t="shared" si="22"/>
        <v>0</v>
      </c>
      <c r="K176" s="185"/>
      <c r="L176" s="185"/>
      <c r="M176" s="185"/>
      <c r="N176" s="185"/>
      <c r="O176" s="185"/>
      <c r="P176" s="180">
        <f t="shared" si="20"/>
        <v>0</v>
      </c>
    </row>
    <row r="177" spans="1:137" s="176" customFormat="1" ht="38.25" customHeight="1">
      <c r="A177" s="173" t="s">
        <v>599</v>
      </c>
      <c r="B177" s="172"/>
      <c r="C177" s="172"/>
      <c r="D177" s="174" t="s">
        <v>478</v>
      </c>
      <c r="E177" s="180">
        <f t="shared" si="21"/>
        <v>5551700</v>
      </c>
      <c r="F177" s="175">
        <f>F178+F180+F193</f>
        <v>5551700</v>
      </c>
      <c r="G177" s="175">
        <f>G178+G180+G193</f>
        <v>3544100</v>
      </c>
      <c r="H177" s="175">
        <f>H178+H180+H193</f>
        <v>117000</v>
      </c>
      <c r="I177" s="175">
        <f>I178+I180+I193</f>
        <v>0</v>
      </c>
      <c r="J177" s="180">
        <f t="shared" si="22"/>
        <v>146000</v>
      </c>
      <c r="K177" s="175">
        <f>K178+K180+K193</f>
        <v>146000</v>
      </c>
      <c r="L177" s="175">
        <f>L178+L180+L193</f>
        <v>102000</v>
      </c>
      <c r="M177" s="175">
        <f>M178+M180+M193</f>
        <v>0</v>
      </c>
      <c r="N177" s="175">
        <f>N178+N180+N193</f>
        <v>0</v>
      </c>
      <c r="O177" s="175">
        <f>O178+O180+O193</f>
        <v>0</v>
      </c>
      <c r="P177" s="180">
        <f t="shared" si="20"/>
        <v>5697700</v>
      </c>
      <c r="Q177" s="165"/>
      <c r="R177" s="165"/>
      <c r="S177" s="165"/>
      <c r="T177" s="165"/>
      <c r="U177" s="165"/>
      <c r="V177" s="165"/>
      <c r="W177" s="165"/>
      <c r="X177" s="165"/>
      <c r="Y177" s="165"/>
      <c r="Z177" s="165"/>
      <c r="AA177" s="165"/>
      <c r="AB177" s="165"/>
      <c r="AC177" s="165"/>
      <c r="AD177" s="165"/>
      <c r="AE177" s="165"/>
      <c r="AF177" s="165"/>
      <c r="AG177" s="165"/>
      <c r="AH177" s="165"/>
      <c r="AI177" s="165"/>
      <c r="AJ177" s="165"/>
      <c r="AK177" s="165"/>
      <c r="AL177" s="165"/>
      <c r="AM177" s="165"/>
      <c r="AN177" s="165"/>
      <c r="AO177" s="165"/>
      <c r="AP177" s="165"/>
      <c r="AQ177" s="165"/>
      <c r="AR177" s="165"/>
      <c r="AS177" s="165"/>
      <c r="AT177" s="165"/>
      <c r="AU177" s="165"/>
      <c r="AV177" s="165"/>
      <c r="AW177" s="165"/>
      <c r="AX177" s="165"/>
      <c r="AY177" s="165"/>
      <c r="AZ177" s="165"/>
      <c r="BA177" s="165"/>
      <c r="BB177" s="165"/>
      <c r="BC177" s="165"/>
      <c r="BD177" s="165"/>
      <c r="BE177" s="165"/>
      <c r="BF177" s="165"/>
      <c r="BG177" s="165"/>
      <c r="BH177" s="165"/>
      <c r="BI177" s="165"/>
      <c r="BJ177" s="165"/>
      <c r="BK177" s="165"/>
      <c r="BL177" s="165"/>
      <c r="BM177" s="165"/>
      <c r="BN177" s="165"/>
      <c r="BO177" s="165"/>
      <c r="BP177" s="165"/>
      <c r="BQ177" s="165"/>
      <c r="BR177" s="165"/>
      <c r="BS177" s="165"/>
      <c r="BT177" s="165"/>
      <c r="BU177" s="165"/>
      <c r="BV177" s="165"/>
      <c r="BW177" s="165"/>
      <c r="BX177" s="165"/>
      <c r="BY177" s="165"/>
      <c r="BZ177" s="165"/>
      <c r="CA177" s="165"/>
      <c r="CB177" s="165"/>
      <c r="CC177" s="165"/>
      <c r="CD177" s="165"/>
      <c r="CE177" s="165"/>
      <c r="CF177" s="165"/>
      <c r="CG177" s="165"/>
      <c r="CH177" s="165"/>
      <c r="CI177" s="165"/>
      <c r="CJ177" s="165"/>
      <c r="CK177" s="165"/>
      <c r="CL177" s="165"/>
      <c r="CM177" s="165"/>
      <c r="CN177" s="165"/>
      <c r="CO177" s="165"/>
      <c r="CP177" s="165"/>
      <c r="CQ177" s="165"/>
      <c r="CR177" s="165"/>
      <c r="CS177" s="165"/>
      <c r="CT177" s="165"/>
      <c r="CU177" s="165"/>
      <c r="CV177" s="165"/>
      <c r="CW177" s="165"/>
      <c r="CX177" s="165"/>
      <c r="CY177" s="165"/>
      <c r="CZ177" s="165"/>
      <c r="DA177" s="165"/>
      <c r="DB177" s="165"/>
      <c r="DC177" s="165"/>
      <c r="DD177" s="165"/>
      <c r="DE177" s="165"/>
      <c r="DF177" s="165"/>
      <c r="DG177" s="165"/>
      <c r="DH177" s="165"/>
      <c r="DI177" s="165"/>
      <c r="DJ177" s="165"/>
      <c r="DK177" s="165"/>
      <c r="DL177" s="165"/>
      <c r="DM177" s="165"/>
      <c r="DN177" s="165"/>
      <c r="DO177" s="165"/>
      <c r="DP177" s="165"/>
      <c r="DQ177" s="165"/>
      <c r="DR177" s="165"/>
      <c r="DS177" s="165"/>
      <c r="DT177" s="165"/>
      <c r="DU177" s="165"/>
      <c r="DV177" s="165"/>
      <c r="DW177" s="165"/>
      <c r="DX177" s="165"/>
      <c r="DY177" s="165"/>
      <c r="DZ177" s="165"/>
      <c r="EA177" s="165"/>
      <c r="EB177" s="165"/>
      <c r="EC177" s="165"/>
      <c r="ED177" s="165"/>
      <c r="EE177" s="165"/>
      <c r="EF177" s="165"/>
      <c r="EG177" s="165"/>
    </row>
    <row r="178" spans="1:137" s="181" customFormat="1" ht="38.25" customHeight="1">
      <c r="A178" s="178"/>
      <c r="B178" s="178" t="s">
        <v>115</v>
      </c>
      <c r="C178" s="178"/>
      <c r="D178" s="179" t="s">
        <v>116</v>
      </c>
      <c r="E178" s="180">
        <f t="shared" si="21"/>
        <v>519400</v>
      </c>
      <c r="F178" s="180">
        <f aca="true" t="shared" si="37" ref="F178:O178">F179</f>
        <v>519400</v>
      </c>
      <c r="G178" s="180">
        <f t="shared" si="37"/>
        <v>426000</v>
      </c>
      <c r="H178" s="180">
        <f t="shared" si="37"/>
        <v>17000</v>
      </c>
      <c r="I178" s="180">
        <f t="shared" si="37"/>
        <v>0</v>
      </c>
      <c r="J178" s="180">
        <f t="shared" si="22"/>
        <v>0</v>
      </c>
      <c r="K178" s="180">
        <f t="shared" si="37"/>
        <v>0</v>
      </c>
      <c r="L178" s="180">
        <f t="shared" si="37"/>
        <v>0</v>
      </c>
      <c r="M178" s="180">
        <f t="shared" si="37"/>
        <v>0</v>
      </c>
      <c r="N178" s="180">
        <f t="shared" si="37"/>
        <v>0</v>
      </c>
      <c r="O178" s="180">
        <f t="shared" si="37"/>
        <v>0</v>
      </c>
      <c r="P178" s="180">
        <f t="shared" si="20"/>
        <v>519400</v>
      </c>
      <c r="Q178" s="165"/>
      <c r="R178" s="165"/>
      <c r="S178" s="165"/>
      <c r="T178" s="165"/>
      <c r="U178" s="165"/>
      <c r="V178" s="165"/>
      <c r="W178" s="165"/>
      <c r="X178" s="165"/>
      <c r="Y178" s="165"/>
      <c r="Z178" s="165"/>
      <c r="AA178" s="165"/>
      <c r="AB178" s="165"/>
      <c r="AC178" s="165"/>
      <c r="AD178" s="165"/>
      <c r="AE178" s="165"/>
      <c r="AF178" s="165"/>
      <c r="AG178" s="165"/>
      <c r="AH178" s="165"/>
      <c r="AI178" s="165"/>
      <c r="AJ178" s="165"/>
      <c r="AK178" s="165"/>
      <c r="AL178" s="165"/>
      <c r="AM178" s="165"/>
      <c r="AN178" s="165"/>
      <c r="AO178" s="165"/>
      <c r="AP178" s="165"/>
      <c r="AQ178" s="165"/>
      <c r="AR178" s="165"/>
      <c r="AS178" s="165"/>
      <c r="AT178" s="165"/>
      <c r="AU178" s="165"/>
      <c r="AV178" s="165"/>
      <c r="AW178" s="165"/>
      <c r="AX178" s="165"/>
      <c r="AY178" s="165"/>
      <c r="AZ178" s="165"/>
      <c r="BA178" s="165"/>
      <c r="BB178" s="165"/>
      <c r="BC178" s="165"/>
      <c r="BD178" s="165"/>
      <c r="BE178" s="165"/>
      <c r="BF178" s="165"/>
      <c r="BG178" s="165"/>
      <c r="BH178" s="165"/>
      <c r="BI178" s="165"/>
      <c r="BJ178" s="165"/>
      <c r="BK178" s="165"/>
      <c r="BL178" s="165"/>
      <c r="BM178" s="165"/>
      <c r="BN178" s="165"/>
      <c r="BO178" s="165"/>
      <c r="BP178" s="165"/>
      <c r="BQ178" s="165"/>
      <c r="BR178" s="165"/>
      <c r="BS178" s="165"/>
      <c r="BT178" s="165"/>
      <c r="BU178" s="165"/>
      <c r="BV178" s="165"/>
      <c r="BW178" s="165"/>
      <c r="BX178" s="165"/>
      <c r="BY178" s="165"/>
      <c r="BZ178" s="165"/>
      <c r="CA178" s="165"/>
      <c r="CB178" s="165"/>
      <c r="CC178" s="165"/>
      <c r="CD178" s="165"/>
      <c r="CE178" s="165"/>
      <c r="CF178" s="165"/>
      <c r="CG178" s="165"/>
      <c r="CH178" s="165"/>
      <c r="CI178" s="165"/>
      <c r="CJ178" s="165"/>
      <c r="CK178" s="165"/>
      <c r="CL178" s="165"/>
      <c r="CM178" s="165"/>
      <c r="CN178" s="165"/>
      <c r="CO178" s="165"/>
      <c r="CP178" s="165"/>
      <c r="CQ178" s="165"/>
      <c r="CR178" s="165"/>
      <c r="CS178" s="165"/>
      <c r="CT178" s="165"/>
      <c r="CU178" s="165"/>
      <c r="CV178" s="165"/>
      <c r="CW178" s="165"/>
      <c r="CX178" s="165"/>
      <c r="CY178" s="165"/>
      <c r="CZ178" s="165"/>
      <c r="DA178" s="165"/>
      <c r="DB178" s="165"/>
      <c r="DC178" s="165"/>
      <c r="DD178" s="165"/>
      <c r="DE178" s="165"/>
      <c r="DF178" s="165"/>
      <c r="DG178" s="165"/>
      <c r="DH178" s="165"/>
      <c r="DI178" s="165"/>
      <c r="DJ178" s="165"/>
      <c r="DK178" s="165"/>
      <c r="DL178" s="165"/>
      <c r="DM178" s="165"/>
      <c r="DN178" s="165"/>
      <c r="DO178" s="165"/>
      <c r="DP178" s="165"/>
      <c r="DQ178" s="165"/>
      <c r="DR178" s="165"/>
      <c r="DS178" s="165"/>
      <c r="DT178" s="165"/>
      <c r="DU178" s="165"/>
      <c r="DV178" s="165"/>
      <c r="DW178" s="165"/>
      <c r="DX178" s="165"/>
      <c r="DY178" s="165"/>
      <c r="DZ178" s="165"/>
      <c r="EA178" s="165"/>
      <c r="EB178" s="165"/>
      <c r="EC178" s="165"/>
      <c r="ED178" s="165"/>
      <c r="EE178" s="165"/>
      <c r="EF178" s="165"/>
      <c r="EG178" s="165"/>
    </row>
    <row r="179" spans="1:16" s="165" customFormat="1" ht="55.5" customHeight="1">
      <c r="A179" s="183" t="s">
        <v>600</v>
      </c>
      <c r="B179" s="183" t="s">
        <v>446</v>
      </c>
      <c r="C179" s="183" t="s">
        <v>468</v>
      </c>
      <c r="D179" s="198" t="s">
        <v>469</v>
      </c>
      <c r="E179" s="180">
        <f t="shared" si="21"/>
        <v>519400</v>
      </c>
      <c r="F179" s="185">
        <v>519400</v>
      </c>
      <c r="G179" s="185">
        <v>426000</v>
      </c>
      <c r="H179" s="185">
        <v>17000</v>
      </c>
      <c r="I179" s="185"/>
      <c r="J179" s="180">
        <f t="shared" si="22"/>
        <v>0</v>
      </c>
      <c r="K179" s="185"/>
      <c r="L179" s="185"/>
      <c r="M179" s="185"/>
      <c r="N179" s="185"/>
      <c r="O179" s="185"/>
      <c r="P179" s="180">
        <f t="shared" si="20"/>
        <v>519400</v>
      </c>
    </row>
    <row r="180" spans="1:137" s="181" customFormat="1" ht="38.25" customHeight="1">
      <c r="A180" s="178"/>
      <c r="B180" s="178" t="s">
        <v>275</v>
      </c>
      <c r="C180" s="178"/>
      <c r="D180" s="179" t="s">
        <v>276</v>
      </c>
      <c r="E180" s="180">
        <f t="shared" si="21"/>
        <v>4384900</v>
      </c>
      <c r="F180" s="180">
        <f>F183+F185+F188+F189+F190+F191</f>
        <v>4384900</v>
      </c>
      <c r="G180" s="180">
        <f aca="true" t="shared" si="38" ref="G180:O180">G183+G185+G188+G189+G190+G191</f>
        <v>2675100</v>
      </c>
      <c r="H180" s="180">
        <f t="shared" si="38"/>
        <v>62000</v>
      </c>
      <c r="I180" s="180">
        <f t="shared" si="38"/>
        <v>0</v>
      </c>
      <c r="J180" s="180">
        <f t="shared" si="38"/>
        <v>146000</v>
      </c>
      <c r="K180" s="180">
        <f t="shared" si="38"/>
        <v>146000</v>
      </c>
      <c r="L180" s="180">
        <f t="shared" si="38"/>
        <v>102000</v>
      </c>
      <c r="M180" s="180">
        <f t="shared" si="38"/>
        <v>0</v>
      </c>
      <c r="N180" s="180">
        <f t="shared" si="38"/>
        <v>0</v>
      </c>
      <c r="O180" s="180">
        <f t="shared" si="38"/>
        <v>0</v>
      </c>
      <c r="P180" s="180">
        <f t="shared" si="20"/>
        <v>4530900</v>
      </c>
      <c r="Q180" s="165"/>
      <c r="R180" s="165"/>
      <c r="S180" s="165"/>
      <c r="T180" s="165"/>
      <c r="U180" s="165"/>
      <c r="V180" s="165"/>
      <c r="W180" s="165"/>
      <c r="X180" s="165"/>
      <c r="Y180" s="165"/>
      <c r="Z180" s="165"/>
      <c r="AA180" s="165"/>
      <c r="AB180" s="165"/>
      <c r="AC180" s="165"/>
      <c r="AD180" s="165"/>
      <c r="AE180" s="165"/>
      <c r="AF180" s="165"/>
      <c r="AG180" s="165"/>
      <c r="AH180" s="165"/>
      <c r="AI180" s="165"/>
      <c r="AJ180" s="165"/>
      <c r="AK180" s="165"/>
      <c r="AL180" s="165"/>
      <c r="AM180" s="165"/>
      <c r="AN180" s="165"/>
      <c r="AO180" s="165"/>
      <c r="AP180" s="165"/>
      <c r="AQ180" s="165"/>
      <c r="AR180" s="165"/>
      <c r="AS180" s="165"/>
      <c r="AT180" s="165"/>
      <c r="AU180" s="165"/>
      <c r="AV180" s="165"/>
      <c r="AW180" s="165"/>
      <c r="AX180" s="165"/>
      <c r="AY180" s="165"/>
      <c r="AZ180" s="165"/>
      <c r="BA180" s="165"/>
      <c r="BB180" s="165"/>
      <c r="BC180" s="165"/>
      <c r="BD180" s="165"/>
      <c r="BE180" s="165"/>
      <c r="BF180" s="165"/>
      <c r="BG180" s="165"/>
      <c r="BH180" s="165"/>
      <c r="BI180" s="165"/>
      <c r="BJ180" s="165"/>
      <c r="BK180" s="165"/>
      <c r="BL180" s="165"/>
      <c r="BM180" s="165"/>
      <c r="BN180" s="165"/>
      <c r="BO180" s="165"/>
      <c r="BP180" s="165"/>
      <c r="BQ180" s="165"/>
      <c r="BR180" s="165"/>
      <c r="BS180" s="165"/>
      <c r="BT180" s="165"/>
      <c r="BU180" s="165"/>
      <c r="BV180" s="165"/>
      <c r="BW180" s="165"/>
      <c r="BX180" s="165"/>
      <c r="BY180" s="165"/>
      <c r="BZ180" s="165"/>
      <c r="CA180" s="165"/>
      <c r="CB180" s="165"/>
      <c r="CC180" s="165"/>
      <c r="CD180" s="165"/>
      <c r="CE180" s="165"/>
      <c r="CF180" s="165"/>
      <c r="CG180" s="165"/>
      <c r="CH180" s="165"/>
      <c r="CI180" s="165"/>
      <c r="CJ180" s="165"/>
      <c r="CK180" s="165"/>
      <c r="CL180" s="165"/>
      <c r="CM180" s="165"/>
      <c r="CN180" s="165"/>
      <c r="CO180" s="165"/>
      <c r="CP180" s="165"/>
      <c r="CQ180" s="165"/>
      <c r="CR180" s="165"/>
      <c r="CS180" s="165"/>
      <c r="CT180" s="165"/>
      <c r="CU180" s="165"/>
      <c r="CV180" s="165"/>
      <c r="CW180" s="165"/>
      <c r="CX180" s="165"/>
      <c r="CY180" s="165"/>
      <c r="CZ180" s="165"/>
      <c r="DA180" s="165"/>
      <c r="DB180" s="165"/>
      <c r="DC180" s="165"/>
      <c r="DD180" s="165"/>
      <c r="DE180" s="165"/>
      <c r="DF180" s="165"/>
      <c r="DG180" s="165"/>
      <c r="DH180" s="165"/>
      <c r="DI180" s="165"/>
      <c r="DJ180" s="165"/>
      <c r="DK180" s="165"/>
      <c r="DL180" s="165"/>
      <c r="DM180" s="165"/>
      <c r="DN180" s="165"/>
      <c r="DO180" s="165"/>
      <c r="DP180" s="165"/>
      <c r="DQ180" s="165"/>
      <c r="DR180" s="165"/>
      <c r="DS180" s="165"/>
      <c r="DT180" s="165"/>
      <c r="DU180" s="165"/>
      <c r="DV180" s="165"/>
      <c r="DW180" s="165"/>
      <c r="DX180" s="165"/>
      <c r="DY180" s="165"/>
      <c r="DZ180" s="165"/>
      <c r="EA180" s="165"/>
      <c r="EB180" s="165"/>
      <c r="EC180" s="165"/>
      <c r="ED180" s="165"/>
      <c r="EE180" s="165"/>
      <c r="EF180" s="165"/>
      <c r="EG180" s="165"/>
    </row>
    <row r="181" spans="1:16" s="165" customFormat="1" ht="63.75" hidden="1">
      <c r="A181" s="183" t="s">
        <v>479</v>
      </c>
      <c r="B181" s="183" t="s">
        <v>280</v>
      </c>
      <c r="C181" s="183"/>
      <c r="D181" s="198" t="s">
        <v>281</v>
      </c>
      <c r="E181" s="180">
        <f t="shared" si="21"/>
        <v>330000</v>
      </c>
      <c r="F181" s="185">
        <f>F182+F183</f>
        <v>330000</v>
      </c>
      <c r="G181" s="185">
        <f>G182+G183</f>
        <v>0</v>
      </c>
      <c r="H181" s="185">
        <f>H182+H183</f>
        <v>0</v>
      </c>
      <c r="I181" s="185">
        <f>I182+I183</f>
        <v>0</v>
      </c>
      <c r="J181" s="180">
        <f t="shared" si="22"/>
        <v>0</v>
      </c>
      <c r="K181" s="185">
        <f>K182+K183</f>
        <v>0</v>
      </c>
      <c r="L181" s="185">
        <f>L182+L183</f>
        <v>0</v>
      </c>
      <c r="M181" s="185">
        <f>M182+M183</f>
        <v>0</v>
      </c>
      <c r="N181" s="185">
        <f>N182+N183</f>
        <v>0</v>
      </c>
      <c r="O181" s="185">
        <f>O182+O183</f>
        <v>0</v>
      </c>
      <c r="P181" s="180">
        <f t="shared" si="20"/>
        <v>330000</v>
      </c>
    </row>
    <row r="182" spans="1:16" s="165" customFormat="1" ht="27" customHeight="1" hidden="1">
      <c r="A182" s="182" t="s">
        <v>480</v>
      </c>
      <c r="B182" s="183" t="s">
        <v>283</v>
      </c>
      <c r="C182" s="183" t="s">
        <v>284</v>
      </c>
      <c r="D182" s="198" t="s">
        <v>285</v>
      </c>
      <c r="E182" s="180">
        <f t="shared" si="21"/>
        <v>0</v>
      </c>
      <c r="F182" s="185"/>
      <c r="G182" s="185"/>
      <c r="H182" s="185"/>
      <c r="I182" s="185"/>
      <c r="J182" s="180">
        <f t="shared" si="22"/>
        <v>0</v>
      </c>
      <c r="K182" s="185"/>
      <c r="L182" s="185"/>
      <c r="M182" s="185"/>
      <c r="N182" s="185"/>
      <c r="O182" s="185"/>
      <c r="P182" s="180">
        <f>P185+P186</f>
        <v>3415000</v>
      </c>
    </row>
    <row r="183" spans="1:16" s="165" customFormat="1" ht="40.5" customHeight="1">
      <c r="A183" s="182" t="s">
        <v>601</v>
      </c>
      <c r="B183" s="183" t="s">
        <v>287</v>
      </c>
      <c r="C183" s="183" t="s">
        <v>284</v>
      </c>
      <c r="D183" s="198" t="s">
        <v>288</v>
      </c>
      <c r="E183" s="180">
        <f t="shared" si="21"/>
        <v>330000</v>
      </c>
      <c r="F183" s="185">
        <v>330000</v>
      </c>
      <c r="G183" s="185"/>
      <c r="H183" s="185"/>
      <c r="I183" s="185"/>
      <c r="J183" s="180">
        <f t="shared" si="22"/>
        <v>0</v>
      </c>
      <c r="K183" s="185"/>
      <c r="L183" s="185"/>
      <c r="M183" s="185"/>
      <c r="N183" s="185"/>
      <c r="O183" s="185"/>
      <c r="P183" s="180">
        <f t="shared" si="20"/>
        <v>330000</v>
      </c>
    </row>
    <row r="184" spans="1:16" s="165" customFormat="1" ht="64.5" customHeight="1" hidden="1">
      <c r="A184" s="182" t="s">
        <v>481</v>
      </c>
      <c r="B184" s="183" t="s">
        <v>482</v>
      </c>
      <c r="C184" s="183"/>
      <c r="D184" s="198" t="s">
        <v>483</v>
      </c>
      <c r="E184" s="180">
        <f t="shared" si="21"/>
        <v>3269000</v>
      </c>
      <c r="F184" s="185">
        <f>F185</f>
        <v>3269000</v>
      </c>
      <c r="G184" s="185">
        <f>G185</f>
        <v>2412000</v>
      </c>
      <c r="H184" s="185">
        <f>H185</f>
        <v>46000</v>
      </c>
      <c r="I184" s="185">
        <f>I185</f>
        <v>0</v>
      </c>
      <c r="J184" s="180">
        <f t="shared" si="22"/>
        <v>146000</v>
      </c>
      <c r="K184" s="185">
        <f>K185</f>
        <v>146000</v>
      </c>
      <c r="L184" s="185">
        <f>L185</f>
        <v>102000</v>
      </c>
      <c r="M184" s="185">
        <f>M185</f>
        <v>0</v>
      </c>
      <c r="N184" s="185">
        <f>N185</f>
        <v>0</v>
      </c>
      <c r="O184" s="185">
        <f>O185</f>
        <v>0</v>
      </c>
      <c r="P184" s="180">
        <f t="shared" si="20"/>
        <v>3415000</v>
      </c>
    </row>
    <row r="185" spans="1:16" s="165" customFormat="1" ht="63" customHeight="1">
      <c r="A185" s="182" t="s">
        <v>364</v>
      </c>
      <c r="B185" s="183" t="s">
        <v>365</v>
      </c>
      <c r="C185" s="183" t="s">
        <v>253</v>
      </c>
      <c r="D185" s="198" t="s">
        <v>366</v>
      </c>
      <c r="E185" s="180">
        <f t="shared" si="21"/>
        <v>3269000</v>
      </c>
      <c r="F185" s="185">
        <v>3269000</v>
      </c>
      <c r="G185" s="185">
        <v>2412000</v>
      </c>
      <c r="H185" s="185">
        <v>46000</v>
      </c>
      <c r="I185" s="185"/>
      <c r="J185" s="180">
        <f t="shared" si="22"/>
        <v>146000</v>
      </c>
      <c r="K185" s="185">
        <v>146000</v>
      </c>
      <c r="L185" s="185">
        <v>102000</v>
      </c>
      <c r="M185" s="185"/>
      <c r="N185" s="185"/>
      <c r="O185" s="185"/>
      <c r="P185" s="180">
        <f t="shared" si="20"/>
        <v>3415000</v>
      </c>
    </row>
    <row r="186" spans="1:16" s="165" customFormat="1" ht="27" customHeight="1" hidden="1">
      <c r="A186" s="182"/>
      <c r="B186" s="183"/>
      <c r="C186" s="183"/>
      <c r="D186" s="198"/>
      <c r="E186" s="180">
        <f t="shared" si="21"/>
        <v>0</v>
      </c>
      <c r="F186" s="185"/>
      <c r="G186" s="185"/>
      <c r="H186" s="185"/>
      <c r="I186" s="185"/>
      <c r="J186" s="180">
        <f t="shared" si="22"/>
        <v>0</v>
      </c>
      <c r="K186" s="185"/>
      <c r="L186" s="185"/>
      <c r="M186" s="185"/>
      <c r="N186" s="185"/>
      <c r="O186" s="185"/>
      <c r="P186" s="180">
        <f aca="true" t="shared" si="39" ref="P186:P220">E186+J186</f>
        <v>0</v>
      </c>
    </row>
    <row r="187" spans="1:16" s="165" customFormat="1" ht="60.75" customHeight="1" hidden="1">
      <c r="A187" s="182"/>
      <c r="B187" s="183" t="s">
        <v>484</v>
      </c>
      <c r="C187" s="183"/>
      <c r="D187" s="198" t="s">
        <v>485</v>
      </c>
      <c r="E187" s="180"/>
      <c r="F187" s="185"/>
      <c r="G187" s="185"/>
      <c r="H187" s="185"/>
      <c r="I187" s="185"/>
      <c r="J187" s="180"/>
      <c r="K187" s="185"/>
      <c r="L187" s="185"/>
      <c r="M187" s="185"/>
      <c r="N187" s="185"/>
      <c r="O187" s="185"/>
      <c r="P187" s="180"/>
    </row>
    <row r="188" spans="1:16" s="165" customFormat="1" ht="96" customHeight="1">
      <c r="A188" s="182" t="s">
        <v>326</v>
      </c>
      <c r="B188" s="183" t="s">
        <v>327</v>
      </c>
      <c r="C188" s="183" t="s">
        <v>19</v>
      </c>
      <c r="D188" s="198" t="s">
        <v>328</v>
      </c>
      <c r="E188" s="180">
        <f t="shared" si="21"/>
        <v>19000</v>
      </c>
      <c r="F188" s="185">
        <v>19000</v>
      </c>
      <c r="G188" s="185"/>
      <c r="H188" s="185"/>
      <c r="I188" s="185"/>
      <c r="J188" s="180"/>
      <c r="K188" s="185"/>
      <c r="L188" s="185"/>
      <c r="M188" s="185"/>
      <c r="N188" s="185"/>
      <c r="O188" s="185"/>
      <c r="P188" s="180">
        <f t="shared" si="39"/>
        <v>19000</v>
      </c>
    </row>
    <row r="189" spans="1:16" s="165" customFormat="1" ht="96" customHeight="1">
      <c r="A189" s="182" t="s">
        <v>602</v>
      </c>
      <c r="B189" s="183" t="s">
        <v>206</v>
      </c>
      <c r="C189" s="183" t="s">
        <v>203</v>
      </c>
      <c r="D189" s="198" t="s">
        <v>207</v>
      </c>
      <c r="E189" s="180">
        <f t="shared" si="21"/>
        <v>50000</v>
      </c>
      <c r="F189" s="185">
        <v>50000</v>
      </c>
      <c r="G189" s="185"/>
      <c r="H189" s="185"/>
      <c r="I189" s="185"/>
      <c r="J189" s="180"/>
      <c r="K189" s="185"/>
      <c r="L189" s="185"/>
      <c r="M189" s="185"/>
      <c r="N189" s="185"/>
      <c r="O189" s="185"/>
      <c r="P189" s="180">
        <f t="shared" si="39"/>
        <v>50000</v>
      </c>
    </row>
    <row r="190" spans="1:16" s="165" customFormat="1" ht="40.5" customHeight="1">
      <c r="A190" s="182" t="s">
        <v>603</v>
      </c>
      <c r="B190" s="183" t="s">
        <v>210</v>
      </c>
      <c r="C190" s="182" t="s">
        <v>124</v>
      </c>
      <c r="D190" s="198" t="s">
        <v>486</v>
      </c>
      <c r="E190" s="180">
        <f t="shared" si="21"/>
        <v>356900</v>
      </c>
      <c r="F190" s="185">
        <v>356900</v>
      </c>
      <c r="G190" s="185">
        <v>263100</v>
      </c>
      <c r="H190" s="185">
        <v>16000</v>
      </c>
      <c r="I190" s="185"/>
      <c r="J190" s="180">
        <f t="shared" si="22"/>
        <v>0</v>
      </c>
      <c r="K190" s="185"/>
      <c r="L190" s="185"/>
      <c r="M190" s="185"/>
      <c r="N190" s="185"/>
      <c r="O190" s="185"/>
      <c r="P190" s="180">
        <f t="shared" si="39"/>
        <v>356900</v>
      </c>
    </row>
    <row r="191" spans="1:16" s="165" customFormat="1" ht="27" customHeight="1">
      <c r="A191" s="182" t="s">
        <v>604</v>
      </c>
      <c r="B191" s="183" t="s">
        <v>126</v>
      </c>
      <c r="C191" s="182" t="s">
        <v>124</v>
      </c>
      <c r="D191" s="198" t="s">
        <v>127</v>
      </c>
      <c r="E191" s="180">
        <f t="shared" si="21"/>
        <v>360000</v>
      </c>
      <c r="F191" s="185">
        <v>360000</v>
      </c>
      <c r="G191" s="185"/>
      <c r="H191" s="185"/>
      <c r="I191" s="185"/>
      <c r="J191" s="180"/>
      <c r="K191" s="185"/>
      <c r="L191" s="185"/>
      <c r="M191" s="185"/>
      <c r="N191" s="185"/>
      <c r="O191" s="185"/>
      <c r="P191" s="180">
        <f t="shared" si="39"/>
        <v>360000</v>
      </c>
    </row>
    <row r="192" spans="1:16" s="165" customFormat="1" ht="27" customHeight="1" hidden="1">
      <c r="A192" s="182"/>
      <c r="B192" s="183"/>
      <c r="C192" s="182"/>
      <c r="D192" s="198"/>
      <c r="E192" s="180"/>
      <c r="F192" s="185"/>
      <c r="G192" s="185"/>
      <c r="H192" s="185"/>
      <c r="I192" s="185"/>
      <c r="J192" s="180"/>
      <c r="K192" s="185"/>
      <c r="L192" s="185"/>
      <c r="M192" s="185"/>
      <c r="N192" s="185"/>
      <c r="O192" s="185"/>
      <c r="P192" s="180"/>
    </row>
    <row r="193" spans="1:137" s="181" customFormat="1" ht="32.25" customHeight="1">
      <c r="A193" s="177"/>
      <c r="B193" s="178"/>
      <c r="C193" s="178"/>
      <c r="D193" s="179" t="s">
        <v>189</v>
      </c>
      <c r="E193" s="180">
        <f t="shared" si="21"/>
        <v>647400</v>
      </c>
      <c r="F193" s="180">
        <f>F194+F195</f>
        <v>647400</v>
      </c>
      <c r="G193" s="180">
        <f>G194+G195</f>
        <v>443000</v>
      </c>
      <c r="H193" s="180">
        <f>H194+H195</f>
        <v>38000</v>
      </c>
      <c r="I193" s="180">
        <f>I194+I195</f>
        <v>0</v>
      </c>
      <c r="J193" s="180">
        <f t="shared" si="22"/>
        <v>0</v>
      </c>
      <c r="K193" s="180">
        <f>K194+K195</f>
        <v>0</v>
      </c>
      <c r="L193" s="180">
        <f>L194+L195</f>
        <v>0</v>
      </c>
      <c r="M193" s="180">
        <f>M194+M195</f>
        <v>0</v>
      </c>
      <c r="N193" s="180">
        <f>N194+N195</f>
        <v>0</v>
      </c>
      <c r="O193" s="180">
        <f>O194+O195</f>
        <v>0</v>
      </c>
      <c r="P193" s="180">
        <f t="shared" si="39"/>
        <v>647400</v>
      </c>
      <c r="Q193" s="165"/>
      <c r="R193" s="165"/>
      <c r="S193" s="165"/>
      <c r="T193" s="165"/>
      <c r="U193" s="165"/>
      <c r="V193" s="165"/>
      <c r="W193" s="165"/>
      <c r="X193" s="165"/>
      <c r="Y193" s="165"/>
      <c r="Z193" s="165"/>
      <c r="AA193" s="165"/>
      <c r="AB193" s="165"/>
      <c r="AC193" s="165"/>
      <c r="AD193" s="165"/>
      <c r="AE193" s="165"/>
      <c r="AF193" s="165"/>
      <c r="AG193" s="165"/>
      <c r="AH193" s="165"/>
      <c r="AI193" s="165"/>
      <c r="AJ193" s="165"/>
      <c r="AK193" s="165"/>
      <c r="AL193" s="165"/>
      <c r="AM193" s="165"/>
      <c r="AN193" s="165"/>
      <c r="AO193" s="165"/>
      <c r="AP193" s="165"/>
      <c r="AQ193" s="165"/>
      <c r="AR193" s="165"/>
      <c r="AS193" s="165"/>
      <c r="AT193" s="165"/>
      <c r="AU193" s="165"/>
      <c r="AV193" s="165"/>
      <c r="AW193" s="165"/>
      <c r="AX193" s="165"/>
      <c r="AY193" s="165"/>
      <c r="AZ193" s="165"/>
      <c r="BA193" s="165"/>
      <c r="BB193" s="165"/>
      <c r="BC193" s="165"/>
      <c r="BD193" s="165"/>
      <c r="BE193" s="165"/>
      <c r="BF193" s="165"/>
      <c r="BG193" s="165"/>
      <c r="BH193" s="165"/>
      <c r="BI193" s="165"/>
      <c r="BJ193" s="165"/>
      <c r="BK193" s="165"/>
      <c r="BL193" s="165"/>
      <c r="BM193" s="165"/>
      <c r="BN193" s="165"/>
      <c r="BO193" s="165"/>
      <c r="BP193" s="165"/>
      <c r="BQ193" s="165"/>
      <c r="BR193" s="165"/>
      <c r="BS193" s="165"/>
      <c r="BT193" s="165"/>
      <c r="BU193" s="165"/>
      <c r="BV193" s="165"/>
      <c r="BW193" s="165"/>
      <c r="BX193" s="165"/>
      <c r="BY193" s="165"/>
      <c r="BZ193" s="165"/>
      <c r="CA193" s="165"/>
      <c r="CB193" s="165"/>
      <c r="CC193" s="165"/>
      <c r="CD193" s="165"/>
      <c r="CE193" s="165"/>
      <c r="CF193" s="165"/>
      <c r="CG193" s="165"/>
      <c r="CH193" s="165"/>
      <c r="CI193" s="165"/>
      <c r="CJ193" s="165"/>
      <c r="CK193" s="165"/>
      <c r="CL193" s="165"/>
      <c r="CM193" s="165"/>
      <c r="CN193" s="165"/>
      <c r="CO193" s="165"/>
      <c r="CP193" s="165"/>
      <c r="CQ193" s="165"/>
      <c r="CR193" s="165"/>
      <c r="CS193" s="165"/>
      <c r="CT193" s="165"/>
      <c r="CU193" s="165"/>
      <c r="CV193" s="165"/>
      <c r="CW193" s="165"/>
      <c r="CX193" s="165"/>
      <c r="CY193" s="165"/>
      <c r="CZ193" s="165"/>
      <c r="DA193" s="165"/>
      <c r="DB193" s="165"/>
      <c r="DC193" s="165"/>
      <c r="DD193" s="165"/>
      <c r="DE193" s="165"/>
      <c r="DF193" s="165"/>
      <c r="DG193" s="165"/>
      <c r="DH193" s="165"/>
      <c r="DI193" s="165"/>
      <c r="DJ193" s="165"/>
      <c r="DK193" s="165"/>
      <c r="DL193" s="165"/>
      <c r="DM193" s="165"/>
      <c r="DN193" s="165"/>
      <c r="DO193" s="165"/>
      <c r="DP193" s="165"/>
      <c r="DQ193" s="165"/>
      <c r="DR193" s="165"/>
      <c r="DS193" s="165"/>
      <c r="DT193" s="165"/>
      <c r="DU193" s="165"/>
      <c r="DV193" s="165"/>
      <c r="DW193" s="165"/>
      <c r="DX193" s="165"/>
      <c r="DY193" s="165"/>
      <c r="DZ193" s="165"/>
      <c r="EA193" s="165"/>
      <c r="EB193" s="165"/>
      <c r="EC193" s="165"/>
      <c r="ED193" s="165"/>
      <c r="EE193" s="165"/>
      <c r="EF193" s="165"/>
      <c r="EG193" s="165"/>
    </row>
    <row r="194" spans="1:16" s="165" customFormat="1" ht="37.5" customHeight="1">
      <c r="A194" s="182" t="s">
        <v>605</v>
      </c>
      <c r="B194" s="190" t="s">
        <v>191</v>
      </c>
      <c r="C194" s="199" t="s">
        <v>183</v>
      </c>
      <c r="D194" s="198" t="s">
        <v>192</v>
      </c>
      <c r="E194" s="180">
        <f t="shared" si="21"/>
        <v>647400</v>
      </c>
      <c r="F194" s="185">
        <v>647400</v>
      </c>
      <c r="G194" s="185">
        <v>443000</v>
      </c>
      <c r="H194" s="185">
        <v>38000</v>
      </c>
      <c r="I194" s="185"/>
      <c r="J194" s="180">
        <f t="shared" si="22"/>
        <v>0</v>
      </c>
      <c r="K194" s="185"/>
      <c r="L194" s="185"/>
      <c r="M194" s="185"/>
      <c r="N194" s="185"/>
      <c r="O194" s="185"/>
      <c r="P194" s="180">
        <f t="shared" si="39"/>
        <v>647400</v>
      </c>
    </row>
    <row r="195" spans="1:16" s="165" customFormat="1" ht="45" customHeight="1" hidden="1">
      <c r="A195" s="182"/>
      <c r="B195" s="216"/>
      <c r="C195" s="217"/>
      <c r="D195" s="218"/>
      <c r="E195" s="180"/>
      <c r="F195" s="185"/>
      <c r="G195" s="185"/>
      <c r="H195" s="185"/>
      <c r="I195" s="185"/>
      <c r="J195" s="180"/>
      <c r="K195" s="185"/>
      <c r="L195" s="185"/>
      <c r="M195" s="185"/>
      <c r="N195" s="185"/>
      <c r="O195" s="185"/>
      <c r="P195" s="180">
        <f t="shared" si="39"/>
        <v>0</v>
      </c>
    </row>
    <row r="196" spans="1:137" s="176" customFormat="1" ht="36" customHeight="1">
      <c r="A196" s="172" t="s">
        <v>606</v>
      </c>
      <c r="B196" s="173"/>
      <c r="C196" s="172"/>
      <c r="D196" s="174" t="s">
        <v>95</v>
      </c>
      <c r="E196" s="180">
        <f t="shared" si="21"/>
        <v>8318700</v>
      </c>
      <c r="F196" s="175">
        <f>F197+F199+F208</f>
        <v>8318700</v>
      </c>
      <c r="G196" s="175">
        <f>G197+G199+G208</f>
        <v>6068200</v>
      </c>
      <c r="H196" s="175">
        <f>H197+H199+H208</f>
        <v>648600</v>
      </c>
      <c r="I196" s="175">
        <f>I197+I199+I208</f>
        <v>0</v>
      </c>
      <c r="J196" s="180">
        <f t="shared" si="22"/>
        <v>282270</v>
      </c>
      <c r="K196" s="175">
        <f>K197+K199+K208</f>
        <v>194270</v>
      </c>
      <c r="L196" s="175">
        <f>L197+L199+L208</f>
        <v>57000</v>
      </c>
      <c r="M196" s="175">
        <f>M197+M199+M208</f>
        <v>0</v>
      </c>
      <c r="N196" s="175">
        <f>N197+N199+N208</f>
        <v>88000</v>
      </c>
      <c r="O196" s="175">
        <f>O197+O199+O208</f>
        <v>88000</v>
      </c>
      <c r="P196" s="180">
        <f t="shared" si="39"/>
        <v>8600970</v>
      </c>
      <c r="Q196" s="165"/>
      <c r="R196" s="165"/>
      <c r="S196" s="165"/>
      <c r="T196" s="165"/>
      <c r="U196" s="165"/>
      <c r="V196" s="165"/>
      <c r="W196" s="165"/>
      <c r="X196" s="165"/>
      <c r="Y196" s="165"/>
      <c r="Z196" s="165"/>
      <c r="AA196" s="165"/>
      <c r="AB196" s="165"/>
      <c r="AC196" s="165"/>
      <c r="AD196" s="165"/>
      <c r="AE196" s="165"/>
      <c r="AF196" s="165"/>
      <c r="AG196" s="165"/>
      <c r="AH196" s="165"/>
      <c r="AI196" s="165"/>
      <c r="AJ196" s="165"/>
      <c r="AK196" s="165"/>
      <c r="AL196" s="165"/>
      <c r="AM196" s="165"/>
      <c r="AN196" s="165"/>
      <c r="AO196" s="165"/>
      <c r="AP196" s="165"/>
      <c r="AQ196" s="165"/>
      <c r="AR196" s="165"/>
      <c r="AS196" s="165"/>
      <c r="AT196" s="165"/>
      <c r="AU196" s="165"/>
      <c r="AV196" s="165"/>
      <c r="AW196" s="165"/>
      <c r="AX196" s="165"/>
      <c r="AY196" s="165"/>
      <c r="AZ196" s="165"/>
      <c r="BA196" s="165"/>
      <c r="BB196" s="165"/>
      <c r="BC196" s="165"/>
      <c r="BD196" s="165"/>
      <c r="BE196" s="165"/>
      <c r="BF196" s="165"/>
      <c r="BG196" s="165"/>
      <c r="BH196" s="165"/>
      <c r="BI196" s="165"/>
      <c r="BJ196" s="165"/>
      <c r="BK196" s="165"/>
      <c r="BL196" s="165"/>
      <c r="BM196" s="165"/>
      <c r="BN196" s="165"/>
      <c r="BO196" s="165"/>
      <c r="BP196" s="165"/>
      <c r="BQ196" s="165"/>
      <c r="BR196" s="165"/>
      <c r="BS196" s="165"/>
      <c r="BT196" s="165"/>
      <c r="BU196" s="165"/>
      <c r="BV196" s="165"/>
      <c r="BW196" s="165"/>
      <c r="BX196" s="165"/>
      <c r="BY196" s="165"/>
      <c r="BZ196" s="165"/>
      <c r="CA196" s="165"/>
      <c r="CB196" s="165"/>
      <c r="CC196" s="165"/>
      <c r="CD196" s="165"/>
      <c r="CE196" s="165"/>
      <c r="CF196" s="165"/>
      <c r="CG196" s="165"/>
      <c r="CH196" s="165"/>
      <c r="CI196" s="165"/>
      <c r="CJ196" s="165"/>
      <c r="CK196" s="165"/>
      <c r="CL196" s="165"/>
      <c r="CM196" s="165"/>
      <c r="CN196" s="165"/>
      <c r="CO196" s="165"/>
      <c r="CP196" s="165"/>
      <c r="CQ196" s="165"/>
      <c r="CR196" s="165"/>
      <c r="CS196" s="165"/>
      <c r="CT196" s="165"/>
      <c r="CU196" s="165"/>
      <c r="CV196" s="165"/>
      <c r="CW196" s="165"/>
      <c r="CX196" s="165"/>
      <c r="CY196" s="165"/>
      <c r="CZ196" s="165"/>
      <c r="DA196" s="165"/>
      <c r="DB196" s="165"/>
      <c r="DC196" s="165"/>
      <c r="DD196" s="165"/>
      <c r="DE196" s="165"/>
      <c r="DF196" s="165"/>
      <c r="DG196" s="165"/>
      <c r="DH196" s="165"/>
      <c r="DI196" s="165"/>
      <c r="DJ196" s="165"/>
      <c r="DK196" s="165"/>
      <c r="DL196" s="165"/>
      <c r="DM196" s="165"/>
      <c r="DN196" s="165"/>
      <c r="DO196" s="165"/>
      <c r="DP196" s="165"/>
      <c r="DQ196" s="165"/>
      <c r="DR196" s="165"/>
      <c r="DS196" s="165"/>
      <c r="DT196" s="165"/>
      <c r="DU196" s="165"/>
      <c r="DV196" s="165"/>
      <c r="DW196" s="165"/>
      <c r="DX196" s="165"/>
      <c r="DY196" s="165"/>
      <c r="DZ196" s="165"/>
      <c r="EA196" s="165"/>
      <c r="EB196" s="165"/>
      <c r="EC196" s="165"/>
      <c r="ED196" s="165"/>
      <c r="EE196" s="165"/>
      <c r="EF196" s="165"/>
      <c r="EG196" s="165"/>
    </row>
    <row r="197" spans="1:137" s="181" customFormat="1" ht="27" customHeight="1">
      <c r="A197" s="177"/>
      <c r="B197" s="178" t="s">
        <v>115</v>
      </c>
      <c r="C197" s="178"/>
      <c r="D197" s="179" t="s">
        <v>116</v>
      </c>
      <c r="E197" s="180">
        <f aca="true" t="shared" si="40" ref="E197:E219">F197+I197</f>
        <v>504600</v>
      </c>
      <c r="F197" s="180">
        <f>F198</f>
        <v>504600</v>
      </c>
      <c r="G197" s="180">
        <f>G198</f>
        <v>393000</v>
      </c>
      <c r="H197" s="180">
        <f>H198</f>
        <v>8600</v>
      </c>
      <c r="I197" s="180">
        <f>I198</f>
        <v>0</v>
      </c>
      <c r="J197" s="180">
        <f aca="true" t="shared" si="41" ref="J197:J219">K197+N197</f>
        <v>0</v>
      </c>
      <c r="K197" s="180">
        <f>K198</f>
        <v>0</v>
      </c>
      <c r="L197" s="180">
        <f>L198</f>
        <v>0</v>
      </c>
      <c r="M197" s="180">
        <f>M198</f>
        <v>0</v>
      </c>
      <c r="N197" s="180">
        <f>N198</f>
        <v>0</v>
      </c>
      <c r="O197" s="180">
        <f>O198</f>
        <v>0</v>
      </c>
      <c r="P197" s="180">
        <f t="shared" si="39"/>
        <v>504600</v>
      </c>
      <c r="Q197" s="165"/>
      <c r="R197" s="165"/>
      <c r="S197" s="165"/>
      <c r="T197" s="165"/>
      <c r="U197" s="165"/>
      <c r="V197" s="165"/>
      <c r="W197" s="165"/>
      <c r="X197" s="165"/>
      <c r="Y197" s="165"/>
      <c r="Z197" s="165"/>
      <c r="AA197" s="165"/>
      <c r="AB197" s="165"/>
      <c r="AC197" s="165"/>
      <c r="AD197" s="165"/>
      <c r="AE197" s="165"/>
      <c r="AF197" s="165"/>
      <c r="AG197" s="165"/>
      <c r="AH197" s="165"/>
      <c r="AI197" s="165"/>
      <c r="AJ197" s="165"/>
      <c r="AK197" s="165"/>
      <c r="AL197" s="165"/>
      <c r="AM197" s="165"/>
      <c r="AN197" s="165"/>
      <c r="AO197" s="165"/>
      <c r="AP197" s="165"/>
      <c r="AQ197" s="165"/>
      <c r="AR197" s="165"/>
      <c r="AS197" s="165"/>
      <c r="AT197" s="165"/>
      <c r="AU197" s="165"/>
      <c r="AV197" s="165"/>
      <c r="AW197" s="165"/>
      <c r="AX197" s="165"/>
      <c r="AY197" s="165"/>
      <c r="AZ197" s="165"/>
      <c r="BA197" s="165"/>
      <c r="BB197" s="165"/>
      <c r="BC197" s="165"/>
      <c r="BD197" s="165"/>
      <c r="BE197" s="165"/>
      <c r="BF197" s="165"/>
      <c r="BG197" s="165"/>
      <c r="BH197" s="165"/>
      <c r="BI197" s="165"/>
      <c r="BJ197" s="165"/>
      <c r="BK197" s="165"/>
      <c r="BL197" s="165"/>
      <c r="BM197" s="165"/>
      <c r="BN197" s="165"/>
      <c r="BO197" s="165"/>
      <c r="BP197" s="165"/>
      <c r="BQ197" s="165"/>
      <c r="BR197" s="165"/>
      <c r="BS197" s="165"/>
      <c r="BT197" s="165"/>
      <c r="BU197" s="165"/>
      <c r="BV197" s="165"/>
      <c r="BW197" s="165"/>
      <c r="BX197" s="165"/>
      <c r="BY197" s="165"/>
      <c r="BZ197" s="165"/>
      <c r="CA197" s="165"/>
      <c r="CB197" s="165"/>
      <c r="CC197" s="165"/>
      <c r="CD197" s="165"/>
      <c r="CE197" s="165"/>
      <c r="CF197" s="165"/>
      <c r="CG197" s="165"/>
      <c r="CH197" s="165"/>
      <c r="CI197" s="165"/>
      <c r="CJ197" s="165"/>
      <c r="CK197" s="165"/>
      <c r="CL197" s="165"/>
      <c r="CM197" s="165"/>
      <c r="CN197" s="165"/>
      <c r="CO197" s="165"/>
      <c r="CP197" s="165"/>
      <c r="CQ197" s="165"/>
      <c r="CR197" s="165"/>
      <c r="CS197" s="165"/>
      <c r="CT197" s="165"/>
      <c r="CU197" s="165"/>
      <c r="CV197" s="165"/>
      <c r="CW197" s="165"/>
      <c r="CX197" s="165"/>
      <c r="CY197" s="165"/>
      <c r="CZ197" s="165"/>
      <c r="DA197" s="165"/>
      <c r="DB197" s="165"/>
      <c r="DC197" s="165"/>
      <c r="DD197" s="165"/>
      <c r="DE197" s="165"/>
      <c r="DF197" s="165"/>
      <c r="DG197" s="165"/>
      <c r="DH197" s="165"/>
      <c r="DI197" s="165"/>
      <c r="DJ197" s="165"/>
      <c r="DK197" s="165"/>
      <c r="DL197" s="165"/>
      <c r="DM197" s="165"/>
      <c r="DN197" s="165"/>
      <c r="DO197" s="165"/>
      <c r="DP197" s="165"/>
      <c r="DQ197" s="165"/>
      <c r="DR197" s="165"/>
      <c r="DS197" s="165"/>
      <c r="DT197" s="165"/>
      <c r="DU197" s="165"/>
      <c r="DV197" s="165"/>
      <c r="DW197" s="165"/>
      <c r="DX197" s="165"/>
      <c r="DY197" s="165"/>
      <c r="DZ197" s="165"/>
      <c r="EA197" s="165"/>
      <c r="EB197" s="165"/>
      <c r="EC197" s="165"/>
      <c r="ED197" s="165"/>
      <c r="EE197" s="165"/>
      <c r="EF197" s="165"/>
      <c r="EG197" s="165"/>
    </row>
    <row r="198" spans="1:16" s="165" customFormat="1" ht="51.75" customHeight="1">
      <c r="A198" s="182" t="s">
        <v>607</v>
      </c>
      <c r="B198" s="183" t="s">
        <v>446</v>
      </c>
      <c r="C198" s="183" t="s">
        <v>468</v>
      </c>
      <c r="D198" s="198" t="s">
        <v>469</v>
      </c>
      <c r="E198" s="180">
        <f t="shared" si="40"/>
        <v>504600</v>
      </c>
      <c r="F198" s="185">
        <v>504600</v>
      </c>
      <c r="G198" s="185">
        <v>393000</v>
      </c>
      <c r="H198" s="185">
        <v>8600</v>
      </c>
      <c r="I198" s="185"/>
      <c r="J198" s="180">
        <f t="shared" si="41"/>
        <v>0</v>
      </c>
      <c r="K198" s="185"/>
      <c r="L198" s="185"/>
      <c r="M198" s="185"/>
      <c r="N198" s="185"/>
      <c r="O198" s="185"/>
      <c r="P198" s="180">
        <f t="shared" si="39"/>
        <v>504600</v>
      </c>
    </row>
    <row r="199" spans="1:137" s="181" customFormat="1" ht="27" customHeight="1">
      <c r="A199" s="177"/>
      <c r="B199" s="178" t="s">
        <v>373</v>
      </c>
      <c r="C199" s="178"/>
      <c r="D199" s="179" t="s">
        <v>374</v>
      </c>
      <c r="E199" s="180">
        <f t="shared" si="40"/>
        <v>7814100</v>
      </c>
      <c r="F199" s="180">
        <f>F202+F203+F205+F206+F207</f>
        <v>7814100</v>
      </c>
      <c r="G199" s="180">
        <f aca="true" t="shared" si="42" ref="G199:O199">G202+G203+G205+G206+G207</f>
        <v>5675200</v>
      </c>
      <c r="H199" s="180">
        <f t="shared" si="42"/>
        <v>640000</v>
      </c>
      <c r="I199" s="180">
        <f t="shared" si="42"/>
        <v>0</v>
      </c>
      <c r="J199" s="180">
        <f t="shared" si="42"/>
        <v>282270</v>
      </c>
      <c r="K199" s="180">
        <f t="shared" si="42"/>
        <v>194270</v>
      </c>
      <c r="L199" s="180">
        <f t="shared" si="42"/>
        <v>57000</v>
      </c>
      <c r="M199" s="180">
        <f t="shared" si="42"/>
        <v>0</v>
      </c>
      <c r="N199" s="180">
        <f t="shared" si="42"/>
        <v>88000</v>
      </c>
      <c r="O199" s="180">
        <f t="shared" si="42"/>
        <v>88000</v>
      </c>
      <c r="P199" s="180">
        <f t="shared" si="39"/>
        <v>8096370</v>
      </c>
      <c r="Q199" s="165"/>
      <c r="R199" s="165"/>
      <c r="S199" s="165"/>
      <c r="T199" s="165"/>
      <c r="U199" s="165"/>
      <c r="V199" s="165"/>
      <c r="W199" s="165"/>
      <c r="X199" s="165"/>
      <c r="Y199" s="165"/>
      <c r="Z199" s="165"/>
      <c r="AA199" s="165"/>
      <c r="AB199" s="165"/>
      <c r="AC199" s="165"/>
      <c r="AD199" s="165"/>
      <c r="AE199" s="165"/>
      <c r="AF199" s="165"/>
      <c r="AG199" s="165"/>
      <c r="AH199" s="165"/>
      <c r="AI199" s="165"/>
      <c r="AJ199" s="165"/>
      <c r="AK199" s="165"/>
      <c r="AL199" s="165"/>
      <c r="AM199" s="165"/>
      <c r="AN199" s="165"/>
      <c r="AO199" s="165"/>
      <c r="AP199" s="165"/>
      <c r="AQ199" s="165"/>
      <c r="AR199" s="165"/>
      <c r="AS199" s="165"/>
      <c r="AT199" s="165"/>
      <c r="AU199" s="165"/>
      <c r="AV199" s="165"/>
      <c r="AW199" s="165"/>
      <c r="AX199" s="165"/>
      <c r="AY199" s="165"/>
      <c r="AZ199" s="165"/>
      <c r="BA199" s="165"/>
      <c r="BB199" s="165"/>
      <c r="BC199" s="165"/>
      <c r="BD199" s="165"/>
      <c r="BE199" s="165"/>
      <c r="BF199" s="165"/>
      <c r="BG199" s="165"/>
      <c r="BH199" s="165"/>
      <c r="BI199" s="165"/>
      <c r="BJ199" s="165"/>
      <c r="BK199" s="165"/>
      <c r="BL199" s="165"/>
      <c r="BM199" s="165"/>
      <c r="BN199" s="165"/>
      <c r="BO199" s="165"/>
      <c r="BP199" s="165"/>
      <c r="BQ199" s="165"/>
      <c r="BR199" s="165"/>
      <c r="BS199" s="165"/>
      <c r="BT199" s="165"/>
      <c r="BU199" s="165"/>
      <c r="BV199" s="165"/>
      <c r="BW199" s="165"/>
      <c r="BX199" s="165"/>
      <c r="BY199" s="165"/>
      <c r="BZ199" s="165"/>
      <c r="CA199" s="165"/>
      <c r="CB199" s="165"/>
      <c r="CC199" s="165"/>
      <c r="CD199" s="165"/>
      <c r="CE199" s="165"/>
      <c r="CF199" s="165"/>
      <c r="CG199" s="165"/>
      <c r="CH199" s="165"/>
      <c r="CI199" s="165"/>
      <c r="CJ199" s="165"/>
      <c r="CK199" s="165"/>
      <c r="CL199" s="165"/>
      <c r="CM199" s="165"/>
      <c r="CN199" s="165"/>
      <c r="CO199" s="165"/>
      <c r="CP199" s="165"/>
      <c r="CQ199" s="165"/>
      <c r="CR199" s="165"/>
      <c r="CS199" s="165"/>
      <c r="CT199" s="165"/>
      <c r="CU199" s="165"/>
      <c r="CV199" s="165"/>
      <c r="CW199" s="165"/>
      <c r="CX199" s="165"/>
      <c r="CY199" s="165"/>
      <c r="CZ199" s="165"/>
      <c r="DA199" s="165"/>
      <c r="DB199" s="165"/>
      <c r="DC199" s="165"/>
      <c r="DD199" s="165"/>
      <c r="DE199" s="165"/>
      <c r="DF199" s="165"/>
      <c r="DG199" s="165"/>
      <c r="DH199" s="165"/>
      <c r="DI199" s="165"/>
      <c r="DJ199" s="165"/>
      <c r="DK199" s="165"/>
      <c r="DL199" s="165"/>
      <c r="DM199" s="165"/>
      <c r="DN199" s="165"/>
      <c r="DO199" s="165"/>
      <c r="DP199" s="165"/>
      <c r="DQ199" s="165"/>
      <c r="DR199" s="165"/>
      <c r="DS199" s="165"/>
      <c r="DT199" s="165"/>
      <c r="DU199" s="165"/>
      <c r="DV199" s="165"/>
      <c r="DW199" s="165"/>
      <c r="DX199" s="165"/>
      <c r="DY199" s="165"/>
      <c r="DZ199" s="165"/>
      <c r="EA199" s="165"/>
      <c r="EB199" s="165"/>
      <c r="EC199" s="165"/>
      <c r="ED199" s="165"/>
      <c r="EE199" s="165"/>
      <c r="EF199" s="165"/>
      <c r="EG199" s="165"/>
    </row>
    <row r="200" spans="1:16" s="165" customFormat="1" ht="44.25" customHeight="1" hidden="1">
      <c r="A200" s="182" t="s">
        <v>487</v>
      </c>
      <c r="B200" s="183" t="s">
        <v>378</v>
      </c>
      <c r="C200" s="183" t="s">
        <v>379</v>
      </c>
      <c r="D200" s="198" t="s">
        <v>380</v>
      </c>
      <c r="E200" s="180">
        <f t="shared" si="40"/>
        <v>0</v>
      </c>
      <c r="F200" s="185"/>
      <c r="G200" s="185"/>
      <c r="H200" s="185"/>
      <c r="I200" s="185"/>
      <c r="J200" s="180">
        <f t="shared" si="41"/>
        <v>0</v>
      </c>
      <c r="K200" s="185"/>
      <c r="L200" s="185"/>
      <c r="M200" s="185"/>
      <c r="N200" s="185"/>
      <c r="O200" s="185"/>
      <c r="P200" s="180">
        <f t="shared" si="39"/>
        <v>0</v>
      </c>
    </row>
    <row r="201" spans="1:16" s="165" customFormat="1" ht="27" customHeight="1" hidden="1">
      <c r="A201" s="182"/>
      <c r="B201" s="183" t="s">
        <v>382</v>
      </c>
      <c r="C201" s="182" t="s">
        <v>383</v>
      </c>
      <c r="D201" s="198" t="s">
        <v>96</v>
      </c>
      <c r="E201" s="180">
        <f t="shared" si="40"/>
        <v>0</v>
      </c>
      <c r="F201" s="185"/>
      <c r="G201" s="185"/>
      <c r="H201" s="185"/>
      <c r="I201" s="185"/>
      <c r="J201" s="180">
        <f t="shared" si="41"/>
        <v>0</v>
      </c>
      <c r="K201" s="185"/>
      <c r="L201" s="185"/>
      <c r="M201" s="185"/>
      <c r="N201" s="185"/>
      <c r="O201" s="185"/>
      <c r="P201" s="180">
        <f t="shared" si="39"/>
        <v>0</v>
      </c>
    </row>
    <row r="202" spans="1:16" s="165" customFormat="1" ht="27" customHeight="1">
      <c r="A202" s="182" t="s">
        <v>381</v>
      </c>
      <c r="B202" s="183" t="s">
        <v>382</v>
      </c>
      <c r="C202" s="182" t="s">
        <v>383</v>
      </c>
      <c r="D202" s="198" t="s">
        <v>96</v>
      </c>
      <c r="E202" s="180">
        <f t="shared" si="40"/>
        <v>1345000</v>
      </c>
      <c r="F202" s="185">
        <v>1345000</v>
      </c>
      <c r="G202" s="185">
        <v>911000</v>
      </c>
      <c r="H202" s="185">
        <v>165000</v>
      </c>
      <c r="I202" s="185"/>
      <c r="J202" s="180">
        <v>91400</v>
      </c>
      <c r="K202" s="185">
        <v>3400</v>
      </c>
      <c r="L202" s="185"/>
      <c r="M202" s="185"/>
      <c r="N202" s="185">
        <v>88000</v>
      </c>
      <c r="O202" s="185">
        <v>88000</v>
      </c>
      <c r="P202" s="180">
        <f t="shared" si="39"/>
        <v>1436400</v>
      </c>
    </row>
    <row r="203" spans="1:16" s="165" customFormat="1" ht="23.25" customHeight="1">
      <c r="A203" s="182" t="s">
        <v>608</v>
      </c>
      <c r="B203" s="183" t="s">
        <v>385</v>
      </c>
      <c r="C203" s="182" t="s">
        <v>383</v>
      </c>
      <c r="D203" s="198" t="s">
        <v>386</v>
      </c>
      <c r="E203" s="180">
        <f t="shared" si="40"/>
        <v>89000</v>
      </c>
      <c r="F203" s="185">
        <v>89000</v>
      </c>
      <c r="G203" s="185">
        <v>74800</v>
      </c>
      <c r="H203" s="185"/>
      <c r="I203" s="185"/>
      <c r="J203" s="180">
        <f t="shared" si="41"/>
        <v>0</v>
      </c>
      <c r="K203" s="185"/>
      <c r="L203" s="185"/>
      <c r="M203" s="185"/>
      <c r="N203" s="185"/>
      <c r="O203" s="185"/>
      <c r="P203" s="180">
        <f t="shared" si="39"/>
        <v>89000</v>
      </c>
    </row>
    <row r="204" spans="1:16" s="165" customFormat="1" ht="27" customHeight="1" hidden="1">
      <c r="A204" s="182"/>
      <c r="B204" s="183"/>
      <c r="C204" s="182"/>
      <c r="D204" s="214"/>
      <c r="E204" s="180">
        <f t="shared" si="40"/>
        <v>0</v>
      </c>
      <c r="F204" s="185"/>
      <c r="G204" s="185"/>
      <c r="H204" s="185"/>
      <c r="I204" s="185"/>
      <c r="J204" s="180">
        <f t="shared" si="41"/>
        <v>0</v>
      </c>
      <c r="K204" s="185"/>
      <c r="L204" s="185"/>
      <c r="M204" s="185"/>
      <c r="N204" s="185"/>
      <c r="O204" s="185"/>
      <c r="P204" s="180">
        <f t="shared" si="39"/>
        <v>0</v>
      </c>
    </row>
    <row r="205" spans="1:16" s="165" customFormat="1" ht="45.75" customHeight="1">
      <c r="A205" s="182" t="s">
        <v>609</v>
      </c>
      <c r="B205" s="183" t="s">
        <v>389</v>
      </c>
      <c r="C205" s="182" t="s">
        <v>390</v>
      </c>
      <c r="D205" s="198" t="s">
        <v>391</v>
      </c>
      <c r="E205" s="180">
        <f t="shared" si="40"/>
        <v>2880600</v>
      </c>
      <c r="F205" s="185">
        <v>2880600</v>
      </c>
      <c r="G205" s="185">
        <v>2059000</v>
      </c>
      <c r="H205" s="185">
        <v>280000</v>
      </c>
      <c r="I205" s="185"/>
      <c r="J205" s="180">
        <f t="shared" si="41"/>
        <v>50870</v>
      </c>
      <c r="K205" s="185">
        <v>50870</v>
      </c>
      <c r="L205" s="185"/>
      <c r="M205" s="185"/>
      <c r="N205" s="185"/>
      <c r="O205" s="185"/>
      <c r="P205" s="180">
        <f t="shared" si="39"/>
        <v>2931470</v>
      </c>
    </row>
    <row r="206" spans="1:16" s="165" customFormat="1" ht="59.25" customHeight="1">
      <c r="A206" s="182" t="s">
        <v>610</v>
      </c>
      <c r="B206" s="183" t="s">
        <v>393</v>
      </c>
      <c r="C206" s="182" t="s">
        <v>260</v>
      </c>
      <c r="D206" s="198" t="s">
        <v>394</v>
      </c>
      <c r="E206" s="180">
        <f t="shared" si="40"/>
        <v>3194100</v>
      </c>
      <c r="F206" s="185">
        <v>3194100</v>
      </c>
      <c r="G206" s="185">
        <v>2449000</v>
      </c>
      <c r="H206" s="185">
        <v>195000</v>
      </c>
      <c r="I206" s="185"/>
      <c r="J206" s="180">
        <f t="shared" si="41"/>
        <v>140000</v>
      </c>
      <c r="K206" s="185">
        <v>140000</v>
      </c>
      <c r="L206" s="185">
        <v>57000</v>
      </c>
      <c r="M206" s="185"/>
      <c r="N206" s="185"/>
      <c r="O206" s="185"/>
      <c r="P206" s="180">
        <f t="shared" si="39"/>
        <v>3334100</v>
      </c>
    </row>
    <row r="207" spans="1:16" s="165" customFormat="1" ht="27" customHeight="1">
      <c r="A207" s="182" t="s">
        <v>611</v>
      </c>
      <c r="B207" s="183" t="s">
        <v>401</v>
      </c>
      <c r="C207" s="182" t="s">
        <v>402</v>
      </c>
      <c r="D207" s="198" t="s">
        <v>397</v>
      </c>
      <c r="E207" s="180">
        <f t="shared" si="40"/>
        <v>305400</v>
      </c>
      <c r="F207" s="185">
        <v>305400</v>
      </c>
      <c r="G207" s="185">
        <v>181400</v>
      </c>
      <c r="H207" s="185"/>
      <c r="I207" s="185"/>
      <c r="J207" s="180">
        <f t="shared" si="41"/>
        <v>0</v>
      </c>
      <c r="K207" s="185"/>
      <c r="L207" s="185"/>
      <c r="M207" s="185"/>
      <c r="N207" s="185"/>
      <c r="O207" s="185"/>
      <c r="P207" s="180">
        <f t="shared" si="39"/>
        <v>305400</v>
      </c>
    </row>
    <row r="208" spans="1:137" s="181" customFormat="1" ht="27" customHeight="1" hidden="1">
      <c r="A208" s="177"/>
      <c r="B208" s="178" t="s">
        <v>416</v>
      </c>
      <c r="C208" s="178"/>
      <c r="D208" s="179" t="s">
        <v>417</v>
      </c>
      <c r="E208" s="180">
        <f t="shared" si="40"/>
        <v>0</v>
      </c>
      <c r="F208" s="180">
        <f aca="true" t="shared" si="43" ref="F208:O208">F209+F210</f>
        <v>0</v>
      </c>
      <c r="G208" s="180">
        <f t="shared" si="43"/>
        <v>0</v>
      </c>
      <c r="H208" s="180">
        <f t="shared" si="43"/>
        <v>0</v>
      </c>
      <c r="I208" s="180">
        <f t="shared" si="43"/>
        <v>0</v>
      </c>
      <c r="J208" s="180">
        <f t="shared" si="41"/>
        <v>0</v>
      </c>
      <c r="K208" s="180">
        <f t="shared" si="43"/>
        <v>0</v>
      </c>
      <c r="L208" s="180">
        <f t="shared" si="43"/>
        <v>0</v>
      </c>
      <c r="M208" s="180">
        <f t="shared" si="43"/>
        <v>0</v>
      </c>
      <c r="N208" s="180">
        <f t="shared" si="43"/>
        <v>0</v>
      </c>
      <c r="O208" s="180">
        <f t="shared" si="43"/>
        <v>0</v>
      </c>
      <c r="P208" s="180">
        <f t="shared" si="39"/>
        <v>0</v>
      </c>
      <c r="Q208" s="165"/>
      <c r="R208" s="165"/>
      <c r="S208" s="165"/>
      <c r="T208" s="165"/>
      <c r="U208" s="165"/>
      <c r="V208" s="165"/>
      <c r="W208" s="165"/>
      <c r="X208" s="165"/>
      <c r="Y208" s="165"/>
      <c r="Z208" s="165"/>
      <c r="AA208" s="165"/>
      <c r="AB208" s="165"/>
      <c r="AC208" s="165"/>
      <c r="AD208" s="165"/>
      <c r="AE208" s="165"/>
      <c r="AF208" s="165"/>
      <c r="AG208" s="165"/>
      <c r="AH208" s="165"/>
      <c r="AI208" s="165"/>
      <c r="AJ208" s="165"/>
      <c r="AK208" s="165"/>
      <c r="AL208" s="165"/>
      <c r="AM208" s="165"/>
      <c r="AN208" s="165"/>
      <c r="AO208" s="165"/>
      <c r="AP208" s="165"/>
      <c r="AQ208" s="165"/>
      <c r="AR208" s="165"/>
      <c r="AS208" s="165"/>
      <c r="AT208" s="165"/>
      <c r="AU208" s="165"/>
      <c r="AV208" s="165"/>
      <c r="AW208" s="165"/>
      <c r="AX208" s="165"/>
      <c r="AY208" s="165"/>
      <c r="AZ208" s="165"/>
      <c r="BA208" s="165"/>
      <c r="BB208" s="165"/>
      <c r="BC208" s="165"/>
      <c r="BD208" s="165"/>
      <c r="BE208" s="165"/>
      <c r="BF208" s="165"/>
      <c r="BG208" s="165"/>
      <c r="BH208" s="165"/>
      <c r="BI208" s="165"/>
      <c r="BJ208" s="165"/>
      <c r="BK208" s="165"/>
      <c r="BL208" s="165"/>
      <c r="BM208" s="165"/>
      <c r="BN208" s="165"/>
      <c r="BO208" s="165"/>
      <c r="BP208" s="165"/>
      <c r="BQ208" s="165"/>
      <c r="BR208" s="165"/>
      <c r="BS208" s="165"/>
      <c r="BT208" s="165"/>
      <c r="BU208" s="165"/>
      <c r="BV208" s="165"/>
      <c r="BW208" s="165"/>
      <c r="BX208" s="165"/>
      <c r="BY208" s="165"/>
      <c r="BZ208" s="165"/>
      <c r="CA208" s="165"/>
      <c r="CB208" s="165"/>
      <c r="CC208" s="165"/>
      <c r="CD208" s="165"/>
      <c r="CE208" s="165"/>
      <c r="CF208" s="165"/>
      <c r="CG208" s="165"/>
      <c r="CH208" s="165"/>
      <c r="CI208" s="165"/>
      <c r="CJ208" s="165"/>
      <c r="CK208" s="165"/>
      <c r="CL208" s="165"/>
      <c r="CM208" s="165"/>
      <c r="CN208" s="165"/>
      <c r="CO208" s="165"/>
      <c r="CP208" s="165"/>
      <c r="CQ208" s="165"/>
      <c r="CR208" s="165"/>
      <c r="CS208" s="165"/>
      <c r="CT208" s="165"/>
      <c r="CU208" s="165"/>
      <c r="CV208" s="165"/>
      <c r="CW208" s="165"/>
      <c r="CX208" s="165"/>
      <c r="CY208" s="165"/>
      <c r="CZ208" s="165"/>
      <c r="DA208" s="165"/>
      <c r="DB208" s="165"/>
      <c r="DC208" s="165"/>
      <c r="DD208" s="165"/>
      <c r="DE208" s="165"/>
      <c r="DF208" s="165"/>
      <c r="DG208" s="165"/>
      <c r="DH208" s="165"/>
      <c r="DI208" s="165"/>
      <c r="DJ208" s="165"/>
      <c r="DK208" s="165"/>
      <c r="DL208" s="165"/>
      <c r="DM208" s="165"/>
      <c r="DN208" s="165"/>
      <c r="DO208" s="165"/>
      <c r="DP208" s="165"/>
      <c r="DQ208" s="165"/>
      <c r="DR208" s="165"/>
      <c r="DS208" s="165"/>
      <c r="DT208" s="165"/>
      <c r="DU208" s="165"/>
      <c r="DV208" s="165"/>
      <c r="DW208" s="165"/>
      <c r="DX208" s="165"/>
      <c r="DY208" s="165"/>
      <c r="DZ208" s="165"/>
      <c r="EA208" s="165"/>
      <c r="EB208" s="165"/>
      <c r="EC208" s="165"/>
      <c r="ED208" s="165"/>
      <c r="EE208" s="165"/>
      <c r="EF208" s="165"/>
      <c r="EG208" s="165"/>
    </row>
    <row r="209" spans="1:16" s="165" customFormat="1" ht="27" customHeight="1" hidden="1">
      <c r="A209" s="182"/>
      <c r="B209" s="183"/>
      <c r="C209" s="183"/>
      <c r="D209" s="192"/>
      <c r="E209" s="180">
        <f t="shared" si="40"/>
        <v>0</v>
      </c>
      <c r="F209" s="185"/>
      <c r="G209" s="185"/>
      <c r="H209" s="185"/>
      <c r="I209" s="185"/>
      <c r="J209" s="180">
        <f t="shared" si="41"/>
        <v>0</v>
      </c>
      <c r="K209" s="185"/>
      <c r="L209" s="185"/>
      <c r="M209" s="185"/>
      <c r="N209" s="185"/>
      <c r="O209" s="185"/>
      <c r="P209" s="180">
        <f t="shared" si="39"/>
        <v>0</v>
      </c>
    </row>
    <row r="210" spans="1:16" s="165" customFormat="1" ht="27" customHeight="1" hidden="1">
      <c r="A210" s="182"/>
      <c r="B210" s="183"/>
      <c r="C210" s="183"/>
      <c r="D210" s="192"/>
      <c r="E210" s="180">
        <f t="shared" si="40"/>
        <v>0</v>
      </c>
      <c r="F210" s="185"/>
      <c r="G210" s="185"/>
      <c r="H210" s="185"/>
      <c r="I210" s="185"/>
      <c r="J210" s="180">
        <f t="shared" si="41"/>
        <v>0</v>
      </c>
      <c r="K210" s="185"/>
      <c r="L210" s="185"/>
      <c r="M210" s="185"/>
      <c r="N210" s="185"/>
      <c r="O210" s="185"/>
      <c r="P210" s="180">
        <f t="shared" si="39"/>
        <v>0</v>
      </c>
    </row>
    <row r="211" spans="1:137" s="176" customFormat="1" ht="27" customHeight="1">
      <c r="A211" s="172" t="s">
        <v>612</v>
      </c>
      <c r="B211" s="173"/>
      <c r="C211" s="173"/>
      <c r="D211" s="174" t="s">
        <v>488</v>
      </c>
      <c r="E211" s="180">
        <f>E212+E214</f>
        <v>16946200</v>
      </c>
      <c r="F211" s="180">
        <f aca="true" t="shared" si="44" ref="F211:O211">F212+F214</f>
        <v>16728200</v>
      </c>
      <c r="G211" s="180">
        <f t="shared" si="44"/>
        <v>557900</v>
      </c>
      <c r="H211" s="180">
        <f t="shared" si="44"/>
        <v>23100</v>
      </c>
      <c r="I211" s="180">
        <f t="shared" si="44"/>
        <v>0</v>
      </c>
      <c r="J211" s="180">
        <f t="shared" si="44"/>
        <v>0</v>
      </c>
      <c r="K211" s="180">
        <f t="shared" si="44"/>
        <v>0</v>
      </c>
      <c r="L211" s="180">
        <f t="shared" si="44"/>
        <v>0</v>
      </c>
      <c r="M211" s="180">
        <f t="shared" si="44"/>
        <v>0</v>
      </c>
      <c r="N211" s="180">
        <f t="shared" si="44"/>
        <v>0</v>
      </c>
      <c r="O211" s="180">
        <f t="shared" si="44"/>
        <v>0</v>
      </c>
      <c r="P211" s="180">
        <f t="shared" si="39"/>
        <v>16946200</v>
      </c>
      <c r="Q211" s="165"/>
      <c r="R211" s="165"/>
      <c r="S211" s="165"/>
      <c r="T211" s="165"/>
      <c r="U211" s="165"/>
      <c r="V211" s="165"/>
      <c r="W211" s="165"/>
      <c r="X211" s="165"/>
      <c r="Y211" s="165"/>
      <c r="Z211" s="165"/>
      <c r="AA211" s="165"/>
      <c r="AB211" s="165"/>
      <c r="AC211" s="165"/>
      <c r="AD211" s="165"/>
      <c r="AE211" s="165"/>
      <c r="AF211" s="165"/>
      <c r="AG211" s="165"/>
      <c r="AH211" s="165"/>
      <c r="AI211" s="165"/>
      <c r="AJ211" s="165"/>
      <c r="AK211" s="165"/>
      <c r="AL211" s="165"/>
      <c r="AM211" s="165"/>
      <c r="AN211" s="165"/>
      <c r="AO211" s="165"/>
      <c r="AP211" s="165"/>
      <c r="AQ211" s="165"/>
      <c r="AR211" s="165"/>
      <c r="AS211" s="165"/>
      <c r="AT211" s="165"/>
      <c r="AU211" s="165"/>
      <c r="AV211" s="165"/>
      <c r="AW211" s="165"/>
      <c r="AX211" s="165"/>
      <c r="AY211" s="165"/>
      <c r="AZ211" s="165"/>
      <c r="BA211" s="165"/>
      <c r="BB211" s="165"/>
      <c r="BC211" s="165"/>
      <c r="BD211" s="165"/>
      <c r="BE211" s="165"/>
      <c r="BF211" s="165"/>
      <c r="BG211" s="165"/>
      <c r="BH211" s="165"/>
      <c r="BI211" s="165"/>
      <c r="BJ211" s="165"/>
      <c r="BK211" s="165"/>
      <c r="BL211" s="165"/>
      <c r="BM211" s="165"/>
      <c r="BN211" s="165"/>
      <c r="BO211" s="165"/>
      <c r="BP211" s="165"/>
      <c r="BQ211" s="165"/>
      <c r="BR211" s="165"/>
      <c r="BS211" s="165"/>
      <c r="BT211" s="165"/>
      <c r="BU211" s="165"/>
      <c r="BV211" s="165"/>
      <c r="BW211" s="165"/>
      <c r="BX211" s="165"/>
      <c r="BY211" s="165"/>
      <c r="BZ211" s="165"/>
      <c r="CA211" s="165"/>
      <c r="CB211" s="165"/>
      <c r="CC211" s="165"/>
      <c r="CD211" s="165"/>
      <c r="CE211" s="165"/>
      <c r="CF211" s="165"/>
      <c r="CG211" s="165"/>
      <c r="CH211" s="165"/>
      <c r="CI211" s="165"/>
      <c r="CJ211" s="165"/>
      <c r="CK211" s="165"/>
      <c r="CL211" s="165"/>
      <c r="CM211" s="165"/>
      <c r="CN211" s="165"/>
      <c r="CO211" s="165"/>
      <c r="CP211" s="165"/>
      <c r="CQ211" s="165"/>
      <c r="CR211" s="165"/>
      <c r="CS211" s="165"/>
      <c r="CT211" s="165"/>
      <c r="CU211" s="165"/>
      <c r="CV211" s="165"/>
      <c r="CW211" s="165"/>
      <c r="CX211" s="165"/>
      <c r="CY211" s="165"/>
      <c r="CZ211" s="165"/>
      <c r="DA211" s="165"/>
      <c r="DB211" s="165"/>
      <c r="DC211" s="165"/>
      <c r="DD211" s="165"/>
      <c r="DE211" s="165"/>
      <c r="DF211" s="165"/>
      <c r="DG211" s="165"/>
      <c r="DH211" s="165"/>
      <c r="DI211" s="165"/>
      <c r="DJ211" s="165"/>
      <c r="DK211" s="165"/>
      <c r="DL211" s="165"/>
      <c r="DM211" s="165"/>
      <c r="DN211" s="165"/>
      <c r="DO211" s="165"/>
      <c r="DP211" s="165"/>
      <c r="DQ211" s="165"/>
      <c r="DR211" s="165"/>
      <c r="DS211" s="165"/>
      <c r="DT211" s="165"/>
      <c r="DU211" s="165"/>
      <c r="DV211" s="165"/>
      <c r="DW211" s="165"/>
      <c r="DX211" s="165"/>
      <c r="DY211" s="165"/>
      <c r="DZ211" s="165"/>
      <c r="EA211" s="165"/>
      <c r="EB211" s="165"/>
      <c r="EC211" s="165"/>
      <c r="ED211" s="165"/>
      <c r="EE211" s="165"/>
      <c r="EF211" s="165"/>
      <c r="EG211" s="165"/>
    </row>
    <row r="212" spans="1:137" s="181" customFormat="1" ht="28.5" customHeight="1">
      <c r="A212" s="177"/>
      <c r="B212" s="178" t="s">
        <v>115</v>
      </c>
      <c r="C212" s="178"/>
      <c r="D212" s="179" t="s">
        <v>116</v>
      </c>
      <c r="E212" s="180">
        <f t="shared" si="40"/>
        <v>728700</v>
      </c>
      <c r="F212" s="180">
        <f aca="true" t="shared" si="45" ref="F212:O212">F213</f>
        <v>728700</v>
      </c>
      <c r="G212" s="180">
        <f t="shared" si="45"/>
        <v>557900</v>
      </c>
      <c r="H212" s="180">
        <f t="shared" si="45"/>
        <v>23100</v>
      </c>
      <c r="I212" s="180">
        <f t="shared" si="45"/>
        <v>0</v>
      </c>
      <c r="J212" s="180">
        <f t="shared" si="41"/>
        <v>0</v>
      </c>
      <c r="K212" s="180">
        <f t="shared" si="45"/>
        <v>0</v>
      </c>
      <c r="L212" s="180">
        <f t="shared" si="45"/>
        <v>0</v>
      </c>
      <c r="M212" s="180">
        <f t="shared" si="45"/>
        <v>0</v>
      </c>
      <c r="N212" s="180">
        <f t="shared" si="45"/>
        <v>0</v>
      </c>
      <c r="O212" s="180">
        <f t="shared" si="45"/>
        <v>0</v>
      </c>
      <c r="P212" s="180">
        <f t="shared" si="39"/>
        <v>728700</v>
      </c>
      <c r="Q212" s="165"/>
      <c r="R212" s="165"/>
      <c r="S212" s="165"/>
      <c r="T212" s="165"/>
      <c r="U212" s="165"/>
      <c r="V212" s="165"/>
      <c r="W212" s="165"/>
      <c r="X212" s="165"/>
      <c r="Y212" s="165"/>
      <c r="Z212" s="165"/>
      <c r="AA212" s="165"/>
      <c r="AB212" s="165"/>
      <c r="AC212" s="165"/>
      <c r="AD212" s="165"/>
      <c r="AE212" s="165"/>
      <c r="AF212" s="165"/>
      <c r="AG212" s="165"/>
      <c r="AH212" s="165"/>
      <c r="AI212" s="165"/>
      <c r="AJ212" s="165"/>
      <c r="AK212" s="165"/>
      <c r="AL212" s="165"/>
      <c r="AM212" s="165"/>
      <c r="AN212" s="165"/>
      <c r="AO212" s="165"/>
      <c r="AP212" s="165"/>
      <c r="AQ212" s="165"/>
      <c r="AR212" s="165"/>
      <c r="AS212" s="165"/>
      <c r="AT212" s="165"/>
      <c r="AU212" s="165"/>
      <c r="AV212" s="165"/>
      <c r="AW212" s="165"/>
      <c r="AX212" s="165"/>
      <c r="AY212" s="165"/>
      <c r="AZ212" s="165"/>
      <c r="BA212" s="165"/>
      <c r="BB212" s="165"/>
      <c r="BC212" s="165"/>
      <c r="BD212" s="165"/>
      <c r="BE212" s="165"/>
      <c r="BF212" s="165"/>
      <c r="BG212" s="165"/>
      <c r="BH212" s="165"/>
      <c r="BI212" s="165"/>
      <c r="BJ212" s="165"/>
      <c r="BK212" s="165"/>
      <c r="BL212" s="165"/>
      <c r="BM212" s="165"/>
      <c r="BN212" s="165"/>
      <c r="BO212" s="165"/>
      <c r="BP212" s="165"/>
      <c r="BQ212" s="165"/>
      <c r="BR212" s="165"/>
      <c r="BS212" s="165"/>
      <c r="BT212" s="165"/>
      <c r="BU212" s="165"/>
      <c r="BV212" s="165"/>
      <c r="BW212" s="165"/>
      <c r="BX212" s="165"/>
      <c r="BY212" s="165"/>
      <c r="BZ212" s="165"/>
      <c r="CA212" s="165"/>
      <c r="CB212" s="165"/>
      <c r="CC212" s="165"/>
      <c r="CD212" s="165"/>
      <c r="CE212" s="165"/>
      <c r="CF212" s="165"/>
      <c r="CG212" s="165"/>
      <c r="CH212" s="165"/>
      <c r="CI212" s="165"/>
      <c r="CJ212" s="165"/>
      <c r="CK212" s="165"/>
      <c r="CL212" s="165"/>
      <c r="CM212" s="165"/>
      <c r="CN212" s="165"/>
      <c r="CO212" s="165"/>
      <c r="CP212" s="165"/>
      <c r="CQ212" s="165"/>
      <c r="CR212" s="165"/>
      <c r="CS212" s="165"/>
      <c r="CT212" s="165"/>
      <c r="CU212" s="165"/>
      <c r="CV212" s="165"/>
      <c r="CW212" s="165"/>
      <c r="CX212" s="165"/>
      <c r="CY212" s="165"/>
      <c r="CZ212" s="165"/>
      <c r="DA212" s="165"/>
      <c r="DB212" s="165"/>
      <c r="DC212" s="165"/>
      <c r="DD212" s="165"/>
      <c r="DE212" s="165"/>
      <c r="DF212" s="165"/>
      <c r="DG212" s="165"/>
      <c r="DH212" s="165"/>
      <c r="DI212" s="165"/>
      <c r="DJ212" s="165"/>
      <c r="DK212" s="165"/>
      <c r="DL212" s="165"/>
      <c r="DM212" s="165"/>
      <c r="DN212" s="165"/>
      <c r="DO212" s="165"/>
      <c r="DP212" s="165"/>
      <c r="DQ212" s="165"/>
      <c r="DR212" s="165"/>
      <c r="DS212" s="165"/>
      <c r="DT212" s="165"/>
      <c r="DU212" s="165"/>
      <c r="DV212" s="165"/>
      <c r="DW212" s="165"/>
      <c r="DX212" s="165"/>
      <c r="DY212" s="165"/>
      <c r="DZ212" s="165"/>
      <c r="EA212" s="165"/>
      <c r="EB212" s="165"/>
      <c r="EC212" s="165"/>
      <c r="ED212" s="165"/>
      <c r="EE212" s="165"/>
      <c r="EF212" s="165"/>
      <c r="EG212" s="165"/>
    </row>
    <row r="213" spans="1:16" s="165" customFormat="1" ht="51">
      <c r="A213" s="182" t="s">
        <v>613</v>
      </c>
      <c r="B213" s="183" t="s">
        <v>446</v>
      </c>
      <c r="C213" s="183" t="s">
        <v>468</v>
      </c>
      <c r="D213" s="198" t="s">
        <v>469</v>
      </c>
      <c r="E213" s="180">
        <f t="shared" si="40"/>
        <v>728700</v>
      </c>
      <c r="F213" s="185">
        <v>728700</v>
      </c>
      <c r="G213" s="185">
        <v>557900</v>
      </c>
      <c r="H213" s="185">
        <v>23100</v>
      </c>
      <c r="I213" s="185"/>
      <c r="J213" s="180">
        <f t="shared" si="41"/>
        <v>0</v>
      </c>
      <c r="K213" s="185"/>
      <c r="L213" s="185"/>
      <c r="M213" s="185"/>
      <c r="N213" s="185"/>
      <c r="O213" s="185"/>
      <c r="P213" s="180">
        <f t="shared" si="39"/>
        <v>728700</v>
      </c>
    </row>
    <row r="214" spans="1:137" s="181" customFormat="1" ht="38.25">
      <c r="A214" s="177" t="s">
        <v>612</v>
      </c>
      <c r="B214" s="178"/>
      <c r="C214" s="178"/>
      <c r="D214" s="179" t="s">
        <v>489</v>
      </c>
      <c r="E214" s="180">
        <f>E215+E217+E219</f>
        <v>16217500</v>
      </c>
      <c r="F214" s="180">
        <f aca="true" t="shared" si="46" ref="F214:O214">F215+F217+F219</f>
        <v>15999500</v>
      </c>
      <c r="G214" s="180">
        <f t="shared" si="46"/>
        <v>0</v>
      </c>
      <c r="H214" s="180">
        <f t="shared" si="46"/>
        <v>0</v>
      </c>
      <c r="I214" s="180">
        <f t="shared" si="46"/>
        <v>0</v>
      </c>
      <c r="J214" s="180">
        <f t="shared" si="46"/>
        <v>0</v>
      </c>
      <c r="K214" s="180">
        <f t="shared" si="46"/>
        <v>0</v>
      </c>
      <c r="L214" s="180">
        <f t="shared" si="46"/>
        <v>0</v>
      </c>
      <c r="M214" s="180">
        <f t="shared" si="46"/>
        <v>0</v>
      </c>
      <c r="N214" s="180">
        <f t="shared" si="46"/>
        <v>0</v>
      </c>
      <c r="O214" s="180">
        <f t="shared" si="46"/>
        <v>0</v>
      </c>
      <c r="P214" s="180">
        <f t="shared" si="39"/>
        <v>16217500</v>
      </c>
      <c r="Q214" s="165"/>
      <c r="R214" s="165"/>
      <c r="S214" s="165"/>
      <c r="T214" s="165"/>
      <c r="U214" s="165"/>
      <c r="V214" s="165"/>
      <c r="W214" s="165"/>
      <c r="X214" s="165"/>
      <c r="Y214" s="165"/>
      <c r="Z214" s="165"/>
      <c r="AA214" s="165"/>
      <c r="AB214" s="165"/>
      <c r="AC214" s="165"/>
      <c r="AD214" s="165"/>
      <c r="AE214" s="165"/>
      <c r="AF214" s="165"/>
      <c r="AG214" s="165"/>
      <c r="AH214" s="165"/>
      <c r="AI214" s="165"/>
      <c r="AJ214" s="165"/>
      <c r="AK214" s="165"/>
      <c r="AL214" s="165"/>
      <c r="AM214" s="165"/>
      <c r="AN214" s="165"/>
      <c r="AO214" s="165"/>
      <c r="AP214" s="165"/>
      <c r="AQ214" s="165"/>
      <c r="AR214" s="165"/>
      <c r="AS214" s="165"/>
      <c r="AT214" s="165"/>
      <c r="AU214" s="165"/>
      <c r="AV214" s="165"/>
      <c r="AW214" s="165"/>
      <c r="AX214" s="165"/>
      <c r="AY214" s="165"/>
      <c r="AZ214" s="165"/>
      <c r="BA214" s="165"/>
      <c r="BB214" s="165"/>
      <c r="BC214" s="165"/>
      <c r="BD214" s="165"/>
      <c r="BE214" s="165"/>
      <c r="BF214" s="165"/>
      <c r="BG214" s="165"/>
      <c r="BH214" s="165"/>
      <c r="BI214" s="165"/>
      <c r="BJ214" s="165"/>
      <c r="BK214" s="165"/>
      <c r="BL214" s="165"/>
      <c r="BM214" s="165"/>
      <c r="BN214" s="165"/>
      <c r="BO214" s="165"/>
      <c r="BP214" s="165"/>
      <c r="BQ214" s="165"/>
      <c r="BR214" s="165"/>
      <c r="BS214" s="165"/>
      <c r="BT214" s="165"/>
      <c r="BU214" s="165"/>
      <c r="BV214" s="165"/>
      <c r="BW214" s="165"/>
      <c r="BX214" s="165"/>
      <c r="BY214" s="165"/>
      <c r="BZ214" s="165"/>
      <c r="CA214" s="165"/>
      <c r="CB214" s="165"/>
      <c r="CC214" s="165"/>
      <c r="CD214" s="165"/>
      <c r="CE214" s="165"/>
      <c r="CF214" s="165"/>
      <c r="CG214" s="165"/>
      <c r="CH214" s="165"/>
      <c r="CI214" s="165"/>
      <c r="CJ214" s="165"/>
      <c r="CK214" s="165"/>
      <c r="CL214" s="165"/>
      <c r="CM214" s="165"/>
      <c r="CN214" s="165"/>
      <c r="CO214" s="165"/>
      <c r="CP214" s="165"/>
      <c r="CQ214" s="165"/>
      <c r="CR214" s="165"/>
      <c r="CS214" s="165"/>
      <c r="CT214" s="165"/>
      <c r="CU214" s="165"/>
      <c r="CV214" s="165"/>
      <c r="CW214" s="165"/>
      <c r="CX214" s="165"/>
      <c r="CY214" s="165"/>
      <c r="CZ214" s="165"/>
      <c r="DA214" s="165"/>
      <c r="DB214" s="165"/>
      <c r="DC214" s="165"/>
      <c r="DD214" s="165"/>
      <c r="DE214" s="165"/>
      <c r="DF214" s="165"/>
      <c r="DG214" s="165"/>
      <c r="DH214" s="165"/>
      <c r="DI214" s="165"/>
      <c r="DJ214" s="165"/>
      <c r="DK214" s="165"/>
      <c r="DL214" s="165"/>
      <c r="DM214" s="165"/>
      <c r="DN214" s="165"/>
      <c r="DO214" s="165"/>
      <c r="DP214" s="165"/>
      <c r="DQ214" s="165"/>
      <c r="DR214" s="165"/>
      <c r="DS214" s="165"/>
      <c r="DT214" s="165"/>
      <c r="DU214" s="165"/>
      <c r="DV214" s="165"/>
      <c r="DW214" s="165"/>
      <c r="DX214" s="165"/>
      <c r="DY214" s="165"/>
      <c r="DZ214" s="165"/>
      <c r="EA214" s="165"/>
      <c r="EB214" s="165"/>
      <c r="EC214" s="165"/>
      <c r="ED214" s="165"/>
      <c r="EE214" s="165"/>
      <c r="EF214" s="165"/>
      <c r="EG214" s="165"/>
    </row>
    <row r="215" spans="1:16" s="165" customFormat="1" ht="20.25" customHeight="1">
      <c r="A215" s="183" t="s">
        <v>614</v>
      </c>
      <c r="B215" s="183" t="s">
        <v>440</v>
      </c>
      <c r="C215" s="183" t="s">
        <v>119</v>
      </c>
      <c r="D215" s="219" t="s">
        <v>441</v>
      </c>
      <c r="E215" s="180">
        <v>218000</v>
      </c>
      <c r="F215" s="185"/>
      <c r="G215" s="185"/>
      <c r="H215" s="185"/>
      <c r="I215" s="185"/>
      <c r="J215" s="180">
        <f t="shared" si="41"/>
        <v>0</v>
      </c>
      <c r="K215" s="185"/>
      <c r="L215" s="185"/>
      <c r="M215" s="185"/>
      <c r="N215" s="185"/>
      <c r="O215" s="185"/>
      <c r="P215" s="180">
        <f t="shared" si="39"/>
        <v>218000</v>
      </c>
    </row>
    <row r="216" spans="1:16" s="165" customFormat="1" ht="51" hidden="1">
      <c r="A216" s="183" t="s">
        <v>490</v>
      </c>
      <c r="B216" s="183" t="s">
        <v>491</v>
      </c>
      <c r="C216" s="182" t="s">
        <v>118</v>
      </c>
      <c r="D216" s="198" t="s">
        <v>492</v>
      </c>
      <c r="E216" s="180">
        <f t="shared" si="40"/>
        <v>0</v>
      </c>
      <c r="F216" s="185"/>
      <c r="G216" s="185"/>
      <c r="H216" s="185"/>
      <c r="I216" s="185"/>
      <c r="J216" s="180">
        <f t="shared" si="41"/>
        <v>0</v>
      </c>
      <c r="K216" s="185"/>
      <c r="L216" s="185"/>
      <c r="M216" s="185"/>
      <c r="N216" s="185"/>
      <c r="O216" s="185"/>
      <c r="P216" s="180">
        <f t="shared" si="39"/>
        <v>0</v>
      </c>
    </row>
    <row r="217" spans="1:16" s="165" customFormat="1" ht="51">
      <c r="A217" s="183" t="s">
        <v>615</v>
      </c>
      <c r="B217" s="183" t="s">
        <v>451</v>
      </c>
      <c r="C217" s="182" t="s">
        <v>118</v>
      </c>
      <c r="D217" s="198" t="s">
        <v>77</v>
      </c>
      <c r="E217" s="180">
        <f t="shared" si="40"/>
        <v>15249500</v>
      </c>
      <c r="F217" s="185">
        <v>15249500</v>
      </c>
      <c r="G217" s="185"/>
      <c r="H217" s="185"/>
      <c r="I217" s="185"/>
      <c r="J217" s="180">
        <f t="shared" si="41"/>
        <v>0</v>
      </c>
      <c r="K217" s="185"/>
      <c r="L217" s="185"/>
      <c r="M217" s="185"/>
      <c r="N217" s="185"/>
      <c r="O217" s="185"/>
      <c r="P217" s="180">
        <f t="shared" si="39"/>
        <v>15249500</v>
      </c>
    </row>
    <row r="218" spans="1:16" s="165" customFormat="1" ht="82.5" customHeight="1" hidden="1">
      <c r="A218" s="183" t="s">
        <v>493</v>
      </c>
      <c r="B218" s="183" t="s">
        <v>455</v>
      </c>
      <c r="C218" s="183" t="s">
        <v>118</v>
      </c>
      <c r="D218" s="198" t="s">
        <v>456</v>
      </c>
      <c r="E218" s="180">
        <f t="shared" si="40"/>
        <v>0</v>
      </c>
      <c r="F218" s="185"/>
      <c r="G218" s="185"/>
      <c r="H218" s="185"/>
      <c r="I218" s="185"/>
      <c r="J218" s="180">
        <f t="shared" si="41"/>
        <v>0</v>
      </c>
      <c r="K218" s="185"/>
      <c r="L218" s="185"/>
      <c r="M218" s="185"/>
      <c r="N218" s="185"/>
      <c r="O218" s="185"/>
      <c r="P218" s="180">
        <f t="shared" si="39"/>
        <v>0</v>
      </c>
    </row>
    <row r="219" spans="1:16" s="165" customFormat="1" ht="25.5" customHeight="1">
      <c r="A219" s="183" t="s">
        <v>616</v>
      </c>
      <c r="B219" s="183" t="s">
        <v>460</v>
      </c>
      <c r="C219" s="183" t="s">
        <v>118</v>
      </c>
      <c r="D219" s="198" t="s">
        <v>461</v>
      </c>
      <c r="E219" s="180">
        <f t="shared" si="40"/>
        <v>750000</v>
      </c>
      <c r="F219" s="185">
        <v>750000</v>
      </c>
      <c r="G219" s="185"/>
      <c r="H219" s="185"/>
      <c r="I219" s="185"/>
      <c r="J219" s="180">
        <f t="shared" si="41"/>
        <v>0</v>
      </c>
      <c r="K219" s="185"/>
      <c r="L219" s="185"/>
      <c r="M219" s="185"/>
      <c r="N219" s="185"/>
      <c r="O219" s="185"/>
      <c r="P219" s="180">
        <f t="shared" si="39"/>
        <v>750000</v>
      </c>
    </row>
    <row r="220" spans="1:137" s="181" customFormat="1" ht="22.5" customHeight="1">
      <c r="A220" s="178"/>
      <c r="B220" s="177" t="s">
        <v>24</v>
      </c>
      <c r="C220" s="178"/>
      <c r="D220" s="220" t="s">
        <v>5</v>
      </c>
      <c r="E220" s="180">
        <f aca="true" t="shared" si="47" ref="E220:O220">E211+E196+E177+E155+E16</f>
        <v>108253700</v>
      </c>
      <c r="F220" s="180">
        <f t="shared" si="47"/>
        <v>108035700</v>
      </c>
      <c r="G220" s="180">
        <f t="shared" si="47"/>
        <v>62114000</v>
      </c>
      <c r="H220" s="180">
        <f t="shared" si="47"/>
        <v>5892600</v>
      </c>
      <c r="I220" s="180">
        <f t="shared" si="47"/>
        <v>0</v>
      </c>
      <c r="J220" s="180">
        <f t="shared" si="47"/>
        <v>8705315</v>
      </c>
      <c r="K220" s="180">
        <f t="shared" si="47"/>
        <v>1460315</v>
      </c>
      <c r="L220" s="180">
        <f t="shared" si="47"/>
        <v>159000</v>
      </c>
      <c r="M220" s="180">
        <f t="shared" si="47"/>
        <v>0</v>
      </c>
      <c r="N220" s="180">
        <f t="shared" si="47"/>
        <v>7245000</v>
      </c>
      <c r="O220" s="180">
        <f t="shared" si="47"/>
        <v>7245000</v>
      </c>
      <c r="P220" s="180">
        <f t="shared" si="39"/>
        <v>116959015</v>
      </c>
      <c r="Q220" s="165"/>
      <c r="R220" s="165"/>
      <c r="S220" s="165"/>
      <c r="T220" s="165"/>
      <c r="U220" s="165"/>
      <c r="V220" s="165"/>
      <c r="W220" s="165"/>
      <c r="X220" s="165"/>
      <c r="Y220" s="165"/>
      <c r="Z220" s="165"/>
      <c r="AA220" s="165"/>
      <c r="AB220" s="165"/>
      <c r="AC220" s="165"/>
      <c r="AD220" s="165"/>
      <c r="AE220" s="165"/>
      <c r="AF220" s="165"/>
      <c r="AG220" s="165"/>
      <c r="AH220" s="165"/>
      <c r="AI220" s="165"/>
      <c r="AJ220" s="165"/>
      <c r="AK220" s="165"/>
      <c r="AL220" s="165"/>
      <c r="AM220" s="165"/>
      <c r="AN220" s="165"/>
      <c r="AO220" s="165"/>
      <c r="AP220" s="165"/>
      <c r="AQ220" s="165"/>
      <c r="AR220" s="165"/>
      <c r="AS220" s="165"/>
      <c r="AT220" s="165"/>
      <c r="AU220" s="165"/>
      <c r="AV220" s="165"/>
      <c r="AW220" s="165"/>
      <c r="AX220" s="165"/>
      <c r="AY220" s="165"/>
      <c r="AZ220" s="165"/>
      <c r="BA220" s="165"/>
      <c r="BB220" s="165"/>
      <c r="BC220" s="165"/>
      <c r="BD220" s="165"/>
      <c r="BE220" s="165"/>
      <c r="BF220" s="165"/>
      <c r="BG220" s="165"/>
      <c r="BH220" s="165"/>
      <c r="BI220" s="165"/>
      <c r="BJ220" s="165"/>
      <c r="BK220" s="165"/>
      <c r="BL220" s="165"/>
      <c r="BM220" s="165"/>
      <c r="BN220" s="165"/>
      <c r="BO220" s="165"/>
      <c r="BP220" s="165"/>
      <c r="BQ220" s="165"/>
      <c r="BR220" s="165"/>
      <c r="BS220" s="165"/>
      <c r="BT220" s="165"/>
      <c r="BU220" s="165"/>
      <c r="BV220" s="165"/>
      <c r="BW220" s="165"/>
      <c r="BX220" s="165"/>
      <c r="BY220" s="165"/>
      <c r="BZ220" s="165"/>
      <c r="CA220" s="165"/>
      <c r="CB220" s="165"/>
      <c r="CC220" s="165"/>
      <c r="CD220" s="165"/>
      <c r="CE220" s="165"/>
      <c r="CF220" s="165"/>
      <c r="CG220" s="165"/>
      <c r="CH220" s="165"/>
      <c r="CI220" s="165"/>
      <c r="CJ220" s="165"/>
      <c r="CK220" s="165"/>
      <c r="CL220" s="165"/>
      <c r="CM220" s="165"/>
      <c r="CN220" s="165"/>
      <c r="CO220" s="165"/>
      <c r="CP220" s="165"/>
      <c r="CQ220" s="165"/>
      <c r="CR220" s="165"/>
      <c r="CS220" s="165"/>
      <c r="CT220" s="165"/>
      <c r="CU220" s="165"/>
      <c r="CV220" s="165"/>
      <c r="CW220" s="165"/>
      <c r="CX220" s="165"/>
      <c r="CY220" s="165"/>
      <c r="CZ220" s="165"/>
      <c r="DA220" s="165"/>
      <c r="DB220" s="165"/>
      <c r="DC220" s="165"/>
      <c r="DD220" s="165"/>
      <c r="DE220" s="165"/>
      <c r="DF220" s="165"/>
      <c r="DG220" s="165"/>
      <c r="DH220" s="165"/>
      <c r="DI220" s="165"/>
      <c r="DJ220" s="165"/>
      <c r="DK220" s="165"/>
      <c r="DL220" s="165"/>
      <c r="DM220" s="165"/>
      <c r="DN220" s="165"/>
      <c r="DO220" s="165"/>
      <c r="DP220" s="165"/>
      <c r="DQ220" s="165"/>
      <c r="DR220" s="165"/>
      <c r="DS220" s="165"/>
      <c r="DT220" s="165"/>
      <c r="DU220" s="165"/>
      <c r="DV220" s="165"/>
      <c r="DW220" s="165"/>
      <c r="DX220" s="165"/>
      <c r="DY220" s="165"/>
      <c r="DZ220" s="165"/>
      <c r="EA220" s="165"/>
      <c r="EB220" s="165"/>
      <c r="EC220" s="165"/>
      <c r="ED220" s="165"/>
      <c r="EE220" s="165"/>
      <c r="EF220" s="165"/>
      <c r="EG220" s="165"/>
    </row>
    <row r="223" spans="1:137" s="305" customFormat="1" ht="15">
      <c r="A223" s="302"/>
      <c r="B223" s="303" t="s">
        <v>494</v>
      </c>
      <c r="C223" s="304"/>
      <c r="E223" s="306"/>
      <c r="I223" s="307" t="s">
        <v>495</v>
      </c>
      <c r="J223" s="306"/>
      <c r="P223" s="306"/>
      <c r="Q223" s="308"/>
      <c r="R223" s="308"/>
      <c r="S223" s="308"/>
      <c r="T223" s="308"/>
      <c r="U223" s="308"/>
      <c r="V223" s="308"/>
      <c r="W223" s="308"/>
      <c r="X223" s="308"/>
      <c r="Y223" s="308"/>
      <c r="Z223" s="308"/>
      <c r="AA223" s="308"/>
      <c r="AB223" s="308"/>
      <c r="AC223" s="308"/>
      <c r="AD223" s="308"/>
      <c r="AE223" s="308"/>
      <c r="AF223" s="308"/>
      <c r="AG223" s="308"/>
      <c r="AH223" s="308"/>
      <c r="AI223" s="308"/>
      <c r="AJ223" s="308"/>
      <c r="AK223" s="308"/>
      <c r="AL223" s="308"/>
      <c r="AM223" s="308"/>
      <c r="AN223" s="308"/>
      <c r="AO223" s="308"/>
      <c r="AP223" s="308"/>
      <c r="AQ223" s="308"/>
      <c r="AR223" s="308"/>
      <c r="AS223" s="308"/>
      <c r="AT223" s="308"/>
      <c r="AU223" s="308"/>
      <c r="AV223" s="308"/>
      <c r="AW223" s="308"/>
      <c r="AX223" s="308"/>
      <c r="AY223" s="308"/>
      <c r="AZ223" s="308"/>
      <c r="BA223" s="308"/>
      <c r="BB223" s="308"/>
      <c r="BC223" s="308"/>
      <c r="BD223" s="308"/>
      <c r="BE223" s="308"/>
      <c r="BF223" s="308"/>
      <c r="BG223" s="308"/>
      <c r="BH223" s="308"/>
      <c r="BI223" s="308"/>
      <c r="BJ223" s="308"/>
      <c r="BK223" s="308"/>
      <c r="BL223" s="308"/>
      <c r="BM223" s="308"/>
      <c r="BN223" s="308"/>
      <c r="BO223" s="308"/>
      <c r="BP223" s="308"/>
      <c r="BQ223" s="308"/>
      <c r="BR223" s="308"/>
      <c r="BS223" s="308"/>
      <c r="BT223" s="308"/>
      <c r="BU223" s="308"/>
      <c r="BV223" s="308"/>
      <c r="BW223" s="308"/>
      <c r="BX223" s="308"/>
      <c r="BY223" s="308"/>
      <c r="BZ223" s="308"/>
      <c r="CA223" s="308"/>
      <c r="CB223" s="308"/>
      <c r="CC223" s="308"/>
      <c r="CD223" s="308"/>
      <c r="CE223" s="308"/>
      <c r="CF223" s="308"/>
      <c r="CG223" s="308"/>
      <c r="CH223" s="308"/>
      <c r="CI223" s="308"/>
      <c r="CJ223" s="308"/>
      <c r="CK223" s="308"/>
      <c r="CL223" s="308"/>
      <c r="CM223" s="308"/>
      <c r="CN223" s="308"/>
      <c r="CO223" s="308"/>
      <c r="CP223" s="308"/>
      <c r="CQ223" s="308"/>
      <c r="CR223" s="308"/>
      <c r="CS223" s="308"/>
      <c r="CT223" s="308"/>
      <c r="CU223" s="308"/>
      <c r="CV223" s="308"/>
      <c r="CW223" s="308"/>
      <c r="CX223" s="308"/>
      <c r="CY223" s="308"/>
      <c r="CZ223" s="308"/>
      <c r="DA223" s="308"/>
      <c r="DB223" s="308"/>
      <c r="DC223" s="308"/>
      <c r="DD223" s="308"/>
      <c r="DE223" s="308"/>
      <c r="DF223" s="308"/>
      <c r="DG223" s="308"/>
      <c r="DH223" s="308"/>
      <c r="DI223" s="308"/>
      <c r="DJ223" s="308"/>
      <c r="DK223" s="308"/>
      <c r="DL223" s="308"/>
      <c r="DM223" s="308"/>
      <c r="DN223" s="308"/>
      <c r="DO223" s="308"/>
      <c r="DP223" s="308"/>
      <c r="DQ223" s="308"/>
      <c r="DR223" s="308"/>
      <c r="DS223" s="308"/>
      <c r="DT223" s="308"/>
      <c r="DU223" s="308"/>
      <c r="DV223" s="308"/>
      <c r="DW223" s="308"/>
      <c r="DX223" s="308"/>
      <c r="DY223" s="308"/>
      <c r="DZ223" s="308"/>
      <c r="EA223" s="308"/>
      <c r="EB223" s="308"/>
      <c r="EC223" s="308"/>
      <c r="ED223" s="308"/>
      <c r="EE223" s="308"/>
      <c r="EF223" s="308"/>
      <c r="EG223" s="308"/>
    </row>
    <row r="226" ht="12.75">
      <c r="A226" s="221"/>
    </row>
    <row r="227" ht="12.75">
      <c r="A227" s="221"/>
    </row>
    <row r="228" ht="12.75">
      <c r="A228" s="221"/>
    </row>
    <row r="229" ht="12.75">
      <c r="A229" s="221"/>
    </row>
  </sheetData>
  <sheetProtection/>
  <mergeCells count="22">
    <mergeCell ref="A8:P8"/>
    <mergeCell ref="A9:P9"/>
    <mergeCell ref="A11:A14"/>
    <mergeCell ref="B11:B14"/>
    <mergeCell ref="C11:C14"/>
    <mergeCell ref="D11:D14"/>
    <mergeCell ref="E11:I11"/>
    <mergeCell ref="J11:O11"/>
    <mergeCell ref="P11:P14"/>
    <mergeCell ref="E12:E14"/>
    <mergeCell ref="F12:F14"/>
    <mergeCell ref="G12:H12"/>
    <mergeCell ref="I12:I14"/>
    <mergeCell ref="J12:J14"/>
    <mergeCell ref="K12:K14"/>
    <mergeCell ref="L12:M12"/>
    <mergeCell ref="N12:N14"/>
    <mergeCell ref="G13:G14"/>
    <mergeCell ref="H13:H14"/>
    <mergeCell ref="L13:L14"/>
    <mergeCell ref="M13:M14"/>
    <mergeCell ref="O13:O14"/>
  </mergeCells>
  <printOptions/>
  <pageMargins left="0.196850393700787" right="0.196850393700787" top="0.393700787401575" bottom="0.196850393700787" header="0" footer="0"/>
  <pageSetup fitToHeight="50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zoomScaleSheetLayoutView="100" zoomScalePageLayoutView="0" workbookViewId="0" topLeftCell="A1">
      <selection activeCell="B23" sqref="B23"/>
    </sheetView>
  </sheetViews>
  <sheetFormatPr defaultColWidth="10.83203125" defaultRowHeight="12.75"/>
  <cols>
    <col min="1" max="1" width="8.83203125" style="12" customWidth="1"/>
    <col min="2" max="2" width="81.33203125" style="12" customWidth="1"/>
    <col min="3" max="3" width="20.33203125" style="12" customWidth="1"/>
    <col min="4" max="4" width="15.83203125" style="12" customWidth="1"/>
    <col min="5" max="5" width="20.33203125" style="12" customWidth="1"/>
    <col min="6" max="6" width="22.5" style="12" customWidth="1"/>
    <col min="7" max="7" width="14.33203125" style="12" customWidth="1"/>
    <col min="8" max="16384" width="10.83203125" style="12" customWidth="1"/>
  </cols>
  <sheetData>
    <row r="1" spans="5:9" ht="52.5" customHeight="1">
      <c r="E1" s="327" t="s">
        <v>73</v>
      </c>
      <c r="F1" s="327"/>
      <c r="G1" s="13"/>
      <c r="H1" s="14"/>
      <c r="I1" s="14"/>
    </row>
    <row r="2" spans="2:7" ht="18" customHeight="1">
      <c r="B2" s="328"/>
      <c r="C2" s="328"/>
      <c r="D2" s="328"/>
      <c r="E2" s="328"/>
      <c r="F2" s="328"/>
      <c r="G2" s="15"/>
    </row>
    <row r="3" spans="2:6" ht="27" customHeight="1">
      <c r="B3" s="329" t="s">
        <v>575</v>
      </c>
      <c r="C3" s="329"/>
      <c r="D3" s="329"/>
      <c r="E3" s="329"/>
      <c r="F3" s="329"/>
    </row>
    <row r="4" ht="12.75">
      <c r="F4" s="16" t="s">
        <v>25</v>
      </c>
    </row>
    <row r="5" spans="1:6" ht="23.25" customHeight="1">
      <c r="A5" s="330" t="s">
        <v>26</v>
      </c>
      <c r="B5" s="330" t="s">
        <v>27</v>
      </c>
      <c r="C5" s="335" t="s">
        <v>4</v>
      </c>
      <c r="D5" s="331" t="s">
        <v>2</v>
      </c>
      <c r="E5" s="333" t="s">
        <v>28</v>
      </c>
      <c r="F5" s="334"/>
    </row>
    <row r="6" spans="1:6" ht="33" customHeight="1">
      <c r="A6" s="330"/>
      <c r="B6" s="330"/>
      <c r="C6" s="336"/>
      <c r="D6" s="332"/>
      <c r="E6" s="17" t="s">
        <v>29</v>
      </c>
      <c r="F6" s="17" t="s">
        <v>30</v>
      </c>
    </row>
    <row r="7" spans="1:6" ht="15">
      <c r="A7" s="18">
        <v>1</v>
      </c>
      <c r="B7" s="18">
        <v>2</v>
      </c>
      <c r="C7" s="19">
        <v>3</v>
      </c>
      <c r="D7" s="20">
        <v>4</v>
      </c>
      <c r="E7" s="18">
        <v>5</v>
      </c>
      <c r="F7" s="18">
        <v>6</v>
      </c>
    </row>
    <row r="8" spans="1:12" s="27" customFormat="1" ht="15">
      <c r="A8" s="21"/>
      <c r="B8" s="22" t="s">
        <v>0</v>
      </c>
      <c r="C8" s="23"/>
      <c r="D8" s="24"/>
      <c r="E8" s="24"/>
      <c r="F8" s="25"/>
      <c r="G8" s="26"/>
      <c r="H8" s="26"/>
      <c r="I8" s="26"/>
      <c r="J8" s="26"/>
      <c r="K8" s="26"/>
      <c r="L8" s="26"/>
    </row>
    <row r="9" spans="1:7" s="32" customFormat="1" ht="12" customHeight="1">
      <c r="A9" s="28">
        <v>600000</v>
      </c>
      <c r="B9" s="29" t="s">
        <v>31</v>
      </c>
      <c r="C9" s="30"/>
      <c r="D9" s="30">
        <v>-7245000</v>
      </c>
      <c r="E9" s="30">
        <f>+E10</f>
        <v>7245000</v>
      </c>
      <c r="F9" s="30">
        <f>+F10</f>
        <v>7245000</v>
      </c>
      <c r="G9" s="31"/>
    </row>
    <row r="10" spans="1:7" ht="12" customHeight="1">
      <c r="A10" s="33">
        <v>602000</v>
      </c>
      <c r="B10" s="29" t="s">
        <v>34</v>
      </c>
      <c r="C10" s="34"/>
      <c r="D10" s="34">
        <v>-7245000</v>
      </c>
      <c r="E10" s="34">
        <f>+E11</f>
        <v>7245000</v>
      </c>
      <c r="F10" s="34">
        <f>+F11</f>
        <v>7245000</v>
      </c>
      <c r="G10" s="31"/>
    </row>
    <row r="11" spans="1:7" ht="12" customHeight="1">
      <c r="A11" s="28">
        <v>602400</v>
      </c>
      <c r="B11" s="35" t="s">
        <v>32</v>
      </c>
      <c r="C11" s="36"/>
      <c r="D11" s="36">
        <v>-7245000</v>
      </c>
      <c r="E11" s="36">
        <v>7245000</v>
      </c>
      <c r="F11" s="36">
        <f>+E11</f>
        <v>7245000</v>
      </c>
      <c r="G11" s="31"/>
    </row>
    <row r="12" spans="1:7" ht="12" customHeight="1">
      <c r="A12" s="37"/>
      <c r="B12" s="38" t="s">
        <v>33</v>
      </c>
      <c r="C12" s="39"/>
      <c r="D12" s="39">
        <f>+D9</f>
        <v>-7245000</v>
      </c>
      <c r="E12" s="39">
        <f>+E9</f>
        <v>7245000</v>
      </c>
      <c r="F12" s="39">
        <f>+F9</f>
        <v>7245000</v>
      </c>
      <c r="G12" s="31"/>
    </row>
    <row r="15" spans="2:5" s="300" customFormat="1" ht="22.5" customHeight="1">
      <c r="B15" s="326" t="s">
        <v>74</v>
      </c>
      <c r="C15" s="326"/>
      <c r="D15" s="326"/>
      <c r="E15" s="326"/>
    </row>
  </sheetData>
  <sheetProtection/>
  <mergeCells count="9">
    <mergeCell ref="B15:E15"/>
    <mergeCell ref="E1:F1"/>
    <mergeCell ref="B2:F2"/>
    <mergeCell ref="B3:F3"/>
    <mergeCell ref="A5:A6"/>
    <mergeCell ref="B5:B6"/>
    <mergeCell ref="D5:D6"/>
    <mergeCell ref="E5:F5"/>
    <mergeCell ref="C5:C6"/>
  </mergeCells>
  <printOptions horizontalCentered="1"/>
  <pageMargins left="0.1968503937007874" right="0.1968503937007874" top="0.55" bottom="0.3937007874015748" header="0" footer="0"/>
  <pageSetup fitToHeight="1" fitToWidth="1"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showZeros="0" zoomScale="75" zoomScaleNormal="75" zoomScaleSheetLayoutView="75" zoomScalePageLayoutView="0" workbookViewId="0" topLeftCell="A13">
      <selection activeCell="W1" sqref="W1:AL1"/>
    </sheetView>
  </sheetViews>
  <sheetFormatPr defaultColWidth="9.16015625" defaultRowHeight="12.75"/>
  <cols>
    <col min="1" max="1" width="12" style="5" customWidth="1"/>
    <col min="2" max="2" width="10.66015625" style="5" customWidth="1"/>
    <col min="3" max="3" width="9.5" style="5" customWidth="1"/>
    <col min="4" max="4" width="41" style="5" customWidth="1"/>
    <col min="5" max="5" width="12.33203125" style="5" customWidth="1"/>
    <col min="6" max="8" width="12.66015625" style="5" customWidth="1"/>
    <col min="9" max="9" width="14.16015625" style="5" customWidth="1"/>
    <col min="10" max="12" width="13" style="5" customWidth="1"/>
    <col min="13" max="13" width="13.33203125" style="5" customWidth="1"/>
    <col min="14" max="16" width="13.16015625" style="5" customWidth="1"/>
    <col min="17" max="16384" width="9.16015625" style="5" customWidth="1"/>
  </cols>
  <sheetData>
    <row r="1" spans="1:16" ht="73.5" customHeight="1">
      <c r="A1" s="1"/>
      <c r="B1" s="1"/>
      <c r="C1" s="1"/>
      <c r="D1" s="4"/>
      <c r="E1" s="4"/>
      <c r="F1" s="4"/>
      <c r="G1" s="4"/>
      <c r="H1" s="4"/>
      <c r="I1" s="4"/>
      <c r="J1" s="4"/>
      <c r="K1" s="4"/>
      <c r="L1" s="355" t="s">
        <v>102</v>
      </c>
      <c r="M1" s="355"/>
      <c r="N1" s="355"/>
      <c r="O1" s="355"/>
      <c r="P1" s="355"/>
    </row>
    <row r="2" spans="1:16" ht="10.5" customHeight="1">
      <c r="A2" s="1"/>
      <c r="B2" s="1"/>
      <c r="C2" s="1"/>
      <c r="D2" s="4"/>
      <c r="E2" s="4"/>
      <c r="F2" s="4"/>
      <c r="G2" s="4"/>
      <c r="H2" s="4"/>
      <c r="I2" s="4"/>
      <c r="J2" s="4"/>
      <c r="K2" s="4"/>
      <c r="L2" s="41"/>
      <c r="M2" s="41"/>
      <c r="N2" s="41"/>
      <c r="O2" s="41"/>
      <c r="P2" s="41"/>
    </row>
    <row r="3" spans="1:16" s="246" customFormat="1" ht="26.25" customHeight="1">
      <c r="A3" s="356" t="s">
        <v>75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  <c r="N3" s="356"/>
      <c r="O3" s="356"/>
      <c r="P3" s="356"/>
    </row>
    <row r="4" spans="1:20" ht="22.5" customHeight="1">
      <c r="A4" s="43"/>
      <c r="B4" s="43"/>
      <c r="C4" s="43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"/>
      <c r="R4" s="4"/>
      <c r="S4" s="4"/>
      <c r="T4" s="4"/>
    </row>
    <row r="5" spans="1:20" ht="15.75" customHeight="1">
      <c r="A5" s="43"/>
      <c r="B5" s="43"/>
      <c r="C5" s="43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5" t="s">
        <v>35</v>
      </c>
      <c r="Q5" s="4"/>
      <c r="R5" s="4"/>
      <c r="S5" s="4"/>
      <c r="T5" s="4"/>
    </row>
    <row r="6" spans="1:20" ht="22.5" customHeight="1">
      <c r="A6" s="43"/>
      <c r="B6" s="43"/>
      <c r="C6" s="43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"/>
      <c r="R6" s="4"/>
      <c r="S6" s="4"/>
      <c r="T6" s="4"/>
    </row>
    <row r="7" spans="1:20" s="111" customFormat="1" ht="28.5" customHeight="1">
      <c r="A7" s="345" t="s">
        <v>36</v>
      </c>
      <c r="B7" s="345" t="s">
        <v>37</v>
      </c>
      <c r="C7" s="345" t="s">
        <v>38</v>
      </c>
      <c r="D7" s="348" t="s">
        <v>21</v>
      </c>
      <c r="E7" s="351" t="s">
        <v>1</v>
      </c>
      <c r="F7" s="351"/>
      <c r="G7" s="351"/>
      <c r="H7" s="351"/>
      <c r="I7" s="342" t="s">
        <v>39</v>
      </c>
      <c r="J7" s="343"/>
      <c r="K7" s="343"/>
      <c r="L7" s="344"/>
      <c r="M7" s="342" t="s">
        <v>40</v>
      </c>
      <c r="N7" s="343"/>
      <c r="O7" s="343"/>
      <c r="P7" s="344"/>
      <c r="Q7" s="116"/>
      <c r="R7" s="116"/>
      <c r="S7" s="116"/>
      <c r="T7" s="116"/>
    </row>
    <row r="8" spans="1:20" s="111" customFormat="1" ht="29.25" customHeight="1">
      <c r="A8" s="346"/>
      <c r="B8" s="346"/>
      <c r="C8" s="346"/>
      <c r="D8" s="349"/>
      <c r="E8" s="348" t="s">
        <v>41</v>
      </c>
      <c r="F8" s="339" t="s">
        <v>3</v>
      </c>
      <c r="G8" s="117" t="s">
        <v>6</v>
      </c>
      <c r="H8" s="348" t="s">
        <v>22</v>
      </c>
      <c r="I8" s="348" t="s">
        <v>2</v>
      </c>
      <c r="J8" s="339" t="s">
        <v>42</v>
      </c>
      <c r="K8" s="117" t="s">
        <v>6</v>
      </c>
      <c r="L8" s="352" t="s">
        <v>22</v>
      </c>
      <c r="M8" s="348" t="s">
        <v>2</v>
      </c>
      <c r="N8" s="339" t="s">
        <v>43</v>
      </c>
      <c r="O8" s="117" t="s">
        <v>6</v>
      </c>
      <c r="P8" s="352" t="s">
        <v>22</v>
      </c>
      <c r="Q8" s="116"/>
      <c r="R8" s="116"/>
      <c r="S8" s="116"/>
      <c r="T8" s="116"/>
    </row>
    <row r="9" spans="1:16" s="111" customFormat="1" ht="20.25" customHeight="1">
      <c r="A9" s="346"/>
      <c r="B9" s="346"/>
      <c r="C9" s="346"/>
      <c r="D9" s="349"/>
      <c r="E9" s="349"/>
      <c r="F9" s="340"/>
      <c r="G9" s="337" t="s">
        <v>10</v>
      </c>
      <c r="H9" s="349"/>
      <c r="I9" s="349"/>
      <c r="J9" s="340"/>
      <c r="K9" s="337" t="s">
        <v>10</v>
      </c>
      <c r="L9" s="353"/>
      <c r="M9" s="349"/>
      <c r="N9" s="340"/>
      <c r="O9" s="337" t="s">
        <v>10</v>
      </c>
      <c r="P9" s="353"/>
    </row>
    <row r="10" spans="1:16" s="111" customFormat="1" ht="15.75">
      <c r="A10" s="347"/>
      <c r="B10" s="347"/>
      <c r="C10" s="347"/>
      <c r="D10" s="350"/>
      <c r="E10" s="350"/>
      <c r="F10" s="341"/>
      <c r="G10" s="338"/>
      <c r="H10" s="350"/>
      <c r="I10" s="350"/>
      <c r="J10" s="341"/>
      <c r="K10" s="338"/>
      <c r="L10" s="354"/>
      <c r="M10" s="350"/>
      <c r="N10" s="341"/>
      <c r="O10" s="338"/>
      <c r="P10" s="354"/>
    </row>
    <row r="11" spans="1:16" ht="15">
      <c r="A11" s="46"/>
      <c r="B11" s="47"/>
      <c r="C11" s="47"/>
      <c r="D11" s="48"/>
      <c r="E11" s="49"/>
      <c r="F11" s="49"/>
      <c r="G11" s="49"/>
      <c r="H11" s="49"/>
      <c r="I11" s="50"/>
      <c r="J11" s="49"/>
      <c r="K11" s="49"/>
      <c r="L11" s="51"/>
      <c r="M11" s="52"/>
      <c r="N11" s="49"/>
      <c r="O11" s="53"/>
      <c r="P11" s="54"/>
    </row>
    <row r="12" spans="1:16" s="90" customFormat="1" ht="49.5" customHeight="1">
      <c r="A12" s="98" t="s">
        <v>9</v>
      </c>
      <c r="B12" s="99"/>
      <c r="C12" s="99"/>
      <c r="D12" s="100" t="s">
        <v>68</v>
      </c>
      <c r="E12" s="101">
        <v>100000</v>
      </c>
      <c r="F12" s="101"/>
      <c r="G12" s="101">
        <v>0</v>
      </c>
      <c r="H12" s="101">
        <f>E12+F12</f>
        <v>100000</v>
      </c>
      <c r="I12" s="101">
        <v>0</v>
      </c>
      <c r="J12" s="101"/>
      <c r="K12" s="101">
        <v>0</v>
      </c>
      <c r="L12" s="101"/>
      <c r="M12" s="101">
        <v>1000000</v>
      </c>
      <c r="N12" s="101">
        <v>0</v>
      </c>
      <c r="O12" s="101">
        <v>0</v>
      </c>
      <c r="P12" s="102">
        <v>100000</v>
      </c>
    </row>
    <row r="13" spans="1:16" s="90" customFormat="1" ht="51.75" customHeight="1">
      <c r="A13" s="98" t="s">
        <v>7</v>
      </c>
      <c r="B13" s="99"/>
      <c r="C13" s="99"/>
      <c r="D13" s="100" t="s">
        <v>68</v>
      </c>
      <c r="E13" s="101">
        <v>100000</v>
      </c>
      <c r="F13" s="101"/>
      <c r="G13" s="101">
        <v>0</v>
      </c>
      <c r="H13" s="101">
        <f>E13+F13</f>
        <v>100000</v>
      </c>
      <c r="I13" s="101">
        <v>0</v>
      </c>
      <c r="J13" s="101"/>
      <c r="K13" s="101">
        <v>0</v>
      </c>
      <c r="L13" s="101"/>
      <c r="M13" s="101">
        <v>100000</v>
      </c>
      <c r="N13" s="101">
        <v>0</v>
      </c>
      <c r="O13" s="101">
        <v>0</v>
      </c>
      <c r="P13" s="102">
        <v>100000</v>
      </c>
    </row>
    <row r="14" spans="1:16" s="109" customFormat="1" ht="109.5" customHeight="1">
      <c r="A14" s="103" t="s">
        <v>632</v>
      </c>
      <c r="B14" s="107" t="s">
        <v>633</v>
      </c>
      <c r="C14" s="107"/>
      <c r="D14" s="108" t="s">
        <v>18</v>
      </c>
      <c r="E14" s="104">
        <v>100000</v>
      </c>
      <c r="F14" s="104"/>
      <c r="G14" s="104">
        <v>0</v>
      </c>
      <c r="H14" s="104">
        <f>E14+F14</f>
        <v>100000</v>
      </c>
      <c r="I14" s="105">
        <v>0</v>
      </c>
      <c r="J14" s="104"/>
      <c r="K14" s="104">
        <v>0</v>
      </c>
      <c r="L14" s="104"/>
      <c r="M14" s="104">
        <v>0</v>
      </c>
      <c r="N14" s="104">
        <v>0</v>
      </c>
      <c r="O14" s="104">
        <v>0</v>
      </c>
      <c r="P14" s="106">
        <v>0</v>
      </c>
    </row>
    <row r="15" spans="1:16" s="111" customFormat="1" ht="27.75" customHeight="1">
      <c r="A15" s="55" t="s">
        <v>628</v>
      </c>
      <c r="B15" s="55" t="s">
        <v>630</v>
      </c>
      <c r="C15" s="55" t="s">
        <v>19</v>
      </c>
      <c r="D15" s="97" t="s">
        <v>44</v>
      </c>
      <c r="E15" s="110">
        <v>100000</v>
      </c>
      <c r="F15" s="110"/>
      <c r="G15" s="110">
        <v>0</v>
      </c>
      <c r="H15" s="110">
        <f>E15+F15</f>
        <v>100000</v>
      </c>
      <c r="I15" s="110">
        <v>0</v>
      </c>
      <c r="J15" s="110"/>
      <c r="K15" s="110">
        <v>0</v>
      </c>
      <c r="L15" s="110"/>
      <c r="M15" s="110">
        <v>100000</v>
      </c>
      <c r="N15" s="110"/>
      <c r="O15" s="110">
        <v>0</v>
      </c>
      <c r="P15" s="110">
        <v>1000000</v>
      </c>
    </row>
    <row r="16" spans="1:16" s="111" customFormat="1" ht="24" customHeight="1" hidden="1">
      <c r="A16" s="55"/>
      <c r="B16" s="55"/>
      <c r="C16" s="55"/>
      <c r="D16" s="97"/>
      <c r="E16" s="112"/>
      <c r="F16" s="112"/>
      <c r="G16" s="112"/>
      <c r="H16" s="112"/>
      <c r="I16" s="112"/>
      <c r="J16" s="112"/>
      <c r="K16" s="112"/>
      <c r="L16" s="112"/>
      <c r="M16" s="112"/>
      <c r="N16" s="112"/>
      <c r="O16" s="112"/>
      <c r="P16" s="112"/>
    </row>
    <row r="17" spans="1:16" s="111" customFormat="1" ht="49.5" customHeight="1">
      <c r="A17" s="55" t="s">
        <v>629</v>
      </c>
      <c r="B17" s="55" t="s">
        <v>631</v>
      </c>
      <c r="C17" s="55" t="s">
        <v>19</v>
      </c>
      <c r="D17" s="97" t="s">
        <v>45</v>
      </c>
      <c r="E17" s="110">
        <v>0</v>
      </c>
      <c r="F17" s="110"/>
      <c r="G17" s="110">
        <v>0</v>
      </c>
      <c r="H17" s="110">
        <f>E17+F17</f>
        <v>0</v>
      </c>
      <c r="I17" s="110">
        <v>0</v>
      </c>
      <c r="J17" s="110"/>
      <c r="K17" s="110">
        <v>0</v>
      </c>
      <c r="L17" s="110"/>
      <c r="M17" s="110">
        <v>0</v>
      </c>
      <c r="N17" s="110"/>
      <c r="O17" s="110">
        <v>0</v>
      </c>
      <c r="P17" s="110"/>
    </row>
    <row r="18" spans="1:16" s="42" customFormat="1" ht="15.75" customHeight="1">
      <c r="A18" s="58" t="s">
        <v>46</v>
      </c>
      <c r="B18" s="58"/>
      <c r="C18" s="58"/>
      <c r="D18" s="59" t="s">
        <v>47</v>
      </c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</row>
    <row r="19" spans="1:16" s="42" customFormat="1" ht="27.75" customHeight="1">
      <c r="A19" s="60"/>
      <c r="B19" s="60"/>
      <c r="C19" s="60"/>
      <c r="D19" s="56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</row>
    <row r="20" spans="1:16" s="115" customFormat="1" ht="15.75" customHeight="1">
      <c r="A20" s="113"/>
      <c r="B20" s="113"/>
      <c r="C20" s="113"/>
      <c r="D20" s="114" t="s">
        <v>5</v>
      </c>
      <c r="E20" s="104">
        <f>E15+E17</f>
        <v>100000</v>
      </c>
      <c r="F20" s="104">
        <f>F15+F17</f>
        <v>0</v>
      </c>
      <c r="G20" s="104">
        <f>G15+G17</f>
        <v>0</v>
      </c>
      <c r="H20" s="104">
        <f>H15+H17</f>
        <v>100000</v>
      </c>
      <c r="I20" s="104">
        <v>0</v>
      </c>
      <c r="J20" s="104"/>
      <c r="K20" s="104">
        <v>0</v>
      </c>
      <c r="L20" s="104"/>
      <c r="M20" s="104">
        <v>100000</v>
      </c>
      <c r="N20" s="104">
        <v>0</v>
      </c>
      <c r="O20" s="104">
        <v>0</v>
      </c>
      <c r="P20" s="104">
        <v>100000</v>
      </c>
    </row>
    <row r="21" spans="1:16" ht="12.75">
      <c r="A21" s="43"/>
      <c r="B21" s="43"/>
      <c r="C21" s="43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</row>
    <row r="22" spans="1:16" s="245" customFormat="1" ht="20.25">
      <c r="A22" s="240" t="s">
        <v>76</v>
      </c>
      <c r="B22" s="240"/>
      <c r="C22" s="240"/>
      <c r="D22" s="241"/>
      <c r="E22" s="242"/>
      <c r="F22" s="243"/>
      <c r="G22" s="243"/>
      <c r="H22" s="243"/>
      <c r="I22" s="243"/>
      <c r="J22" s="243"/>
      <c r="K22" s="244"/>
      <c r="L22" s="243"/>
      <c r="M22" s="243"/>
      <c r="N22" s="243"/>
      <c r="O22" s="243"/>
      <c r="P22" s="243"/>
    </row>
    <row r="23" spans="4:10" ht="18.75">
      <c r="D23" s="90"/>
      <c r="E23" s="90"/>
      <c r="F23" s="90"/>
      <c r="G23" s="90"/>
      <c r="H23" s="90"/>
      <c r="I23" s="90"/>
      <c r="J23" s="90"/>
    </row>
  </sheetData>
  <sheetProtection/>
  <mergeCells count="21">
    <mergeCell ref="A7:A10"/>
    <mergeCell ref="H8:H10"/>
    <mergeCell ref="I7:L7"/>
    <mergeCell ref="E7:H7"/>
    <mergeCell ref="L8:L10"/>
    <mergeCell ref="N8:N10"/>
    <mergeCell ref="L1:P1"/>
    <mergeCell ref="A3:P3"/>
    <mergeCell ref="P8:P10"/>
    <mergeCell ref="F8:F10"/>
    <mergeCell ref="E8:E10"/>
    <mergeCell ref="K9:K10"/>
    <mergeCell ref="O9:O10"/>
    <mergeCell ref="J8:J10"/>
    <mergeCell ref="M7:P7"/>
    <mergeCell ref="B7:B10"/>
    <mergeCell ref="C7:C10"/>
    <mergeCell ref="D7:D10"/>
    <mergeCell ref="I8:I10"/>
    <mergeCell ref="G9:G10"/>
    <mergeCell ref="M8:M10"/>
  </mergeCells>
  <printOptions horizontalCentered="1"/>
  <pageMargins left="0.1968503937007874" right="0" top="0.5905511811023623" bottom="0.3937007874015748" header="0.31496062992125984" footer="0.31496062992125984"/>
  <pageSetup fitToHeight="0" horizontalDpi="600" verticalDpi="600" orientation="landscape" paperSize="9" scale="7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K258"/>
  <sheetViews>
    <sheetView showZeros="0" zoomScale="65" zoomScaleNormal="65" zoomScaleSheetLayoutView="75" zoomScalePageLayoutView="0" workbookViewId="0" topLeftCell="A4">
      <selection activeCell="V21" sqref="V21"/>
    </sheetView>
  </sheetViews>
  <sheetFormatPr defaultColWidth="10.33203125" defaultRowHeight="12.75"/>
  <cols>
    <col min="1" max="1" width="5.16015625" style="63" customWidth="1"/>
    <col min="2" max="2" width="5.5" style="63" customWidth="1"/>
    <col min="3" max="3" width="12.16015625" style="63" customWidth="1"/>
    <col min="4" max="4" width="33.16015625" style="63" customWidth="1"/>
    <col min="5" max="5" width="39.5" style="63" customWidth="1"/>
    <col min="6" max="6" width="36" style="63" customWidth="1"/>
    <col min="7" max="7" width="14.16015625" style="63" hidden="1" customWidth="1"/>
    <col min="8" max="8" width="12.33203125" style="63" hidden="1" customWidth="1"/>
    <col min="9" max="9" width="13" style="63" hidden="1" customWidth="1"/>
    <col min="10" max="10" width="15.33203125" style="63" hidden="1" customWidth="1"/>
    <col min="11" max="11" width="13" style="63" hidden="1" customWidth="1"/>
    <col min="12" max="12" width="14" style="63" hidden="1" customWidth="1"/>
    <col min="13" max="13" width="15" style="63" hidden="1" customWidth="1"/>
    <col min="14" max="16" width="13" style="63" hidden="1" customWidth="1"/>
    <col min="17" max="17" width="14" style="63" hidden="1" customWidth="1"/>
    <col min="18" max="18" width="12.16015625" style="63" hidden="1" customWidth="1"/>
    <col min="19" max="19" width="44.66015625" style="63" customWidth="1"/>
    <col min="20" max="20" width="14.33203125" style="63" hidden="1" customWidth="1"/>
    <col min="21" max="21" width="37" style="63" customWidth="1"/>
    <col min="22" max="16384" width="10.33203125" style="63" customWidth="1"/>
  </cols>
  <sheetData>
    <row r="3" spans="1:22" ht="64.5" customHeight="1">
      <c r="A3" s="63" t="s">
        <v>24</v>
      </c>
      <c r="D3" s="64"/>
      <c r="H3" s="65"/>
      <c r="I3" s="65"/>
      <c r="J3" s="65"/>
      <c r="K3" s="65"/>
      <c r="L3" s="65"/>
      <c r="M3" s="65"/>
      <c r="N3" s="65"/>
      <c r="O3" s="65"/>
      <c r="P3" s="65"/>
      <c r="Q3" s="65"/>
      <c r="R3" s="355" t="s">
        <v>101</v>
      </c>
      <c r="S3" s="355"/>
      <c r="T3" s="355"/>
      <c r="U3" s="355"/>
      <c r="V3" s="41"/>
    </row>
    <row r="4" spans="4:22" ht="64.5" customHeight="1">
      <c r="D4" s="64"/>
      <c r="H4" s="65"/>
      <c r="I4" s="65"/>
      <c r="J4" s="65"/>
      <c r="K4" s="65"/>
      <c r="L4" s="65"/>
      <c r="M4" s="65"/>
      <c r="N4" s="65"/>
      <c r="O4" s="65"/>
      <c r="P4" s="65"/>
      <c r="Q4" s="65"/>
      <c r="R4" s="41"/>
      <c r="S4" s="41"/>
      <c r="T4" s="41"/>
      <c r="U4" s="41"/>
      <c r="V4" s="41"/>
    </row>
    <row r="5" ht="23.25" customHeight="1">
      <c r="G5" s="66"/>
    </row>
    <row r="6" spans="1:21" ht="28.5" customHeight="1">
      <c r="A6" s="381" t="s">
        <v>80</v>
      </c>
      <c r="B6" s="381"/>
      <c r="C6" s="381"/>
      <c r="D6" s="381"/>
      <c r="E6" s="381"/>
      <c r="F6" s="381"/>
      <c r="G6" s="381"/>
      <c r="H6" s="381"/>
      <c r="I6" s="381"/>
      <c r="J6" s="381"/>
      <c r="K6" s="381"/>
      <c r="L6" s="381"/>
      <c r="M6" s="381"/>
      <c r="N6" s="381"/>
      <c r="O6" s="381"/>
      <c r="P6" s="381"/>
      <c r="Q6" s="381"/>
      <c r="R6" s="381"/>
      <c r="S6" s="381"/>
      <c r="T6" s="381"/>
      <c r="U6" s="381"/>
    </row>
    <row r="7" spans="1:21" ht="12.75" customHeight="1">
      <c r="A7" s="67"/>
      <c r="B7" s="67"/>
      <c r="E7" s="68"/>
      <c r="F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</row>
    <row r="8" spans="1:22" ht="15" customHeight="1">
      <c r="A8" s="366" t="s">
        <v>8</v>
      </c>
      <c r="B8" s="367"/>
      <c r="C8" s="368"/>
      <c r="D8" s="357" t="s">
        <v>48</v>
      </c>
      <c r="E8" s="375" t="s">
        <v>49</v>
      </c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80"/>
      <c r="U8" s="380" t="s">
        <v>4</v>
      </c>
      <c r="V8" s="69"/>
    </row>
    <row r="9" spans="1:22" ht="20.25" customHeight="1">
      <c r="A9" s="369"/>
      <c r="B9" s="370"/>
      <c r="C9" s="371"/>
      <c r="D9" s="358"/>
      <c r="E9" s="377"/>
      <c r="F9" s="378"/>
      <c r="G9" s="378"/>
      <c r="H9" s="378"/>
      <c r="I9" s="378"/>
      <c r="J9" s="378"/>
      <c r="K9" s="378"/>
      <c r="L9" s="378"/>
      <c r="M9" s="378"/>
      <c r="N9" s="378"/>
      <c r="O9" s="378"/>
      <c r="P9" s="378"/>
      <c r="Q9" s="378"/>
      <c r="R9" s="379"/>
      <c r="S9" s="357" t="s">
        <v>77</v>
      </c>
      <c r="T9" s="380"/>
      <c r="U9" s="380"/>
      <c r="V9" s="69"/>
    </row>
    <row r="10" spans="1:21" ht="13.5" customHeight="1">
      <c r="A10" s="369"/>
      <c r="B10" s="370"/>
      <c r="C10" s="371"/>
      <c r="D10" s="358"/>
      <c r="E10" s="365" t="s">
        <v>78</v>
      </c>
      <c r="F10" s="365" t="s">
        <v>79</v>
      </c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8"/>
      <c r="T10" s="380"/>
      <c r="U10" s="380"/>
    </row>
    <row r="11" spans="1:21" ht="12" customHeight="1">
      <c r="A11" s="369"/>
      <c r="B11" s="370"/>
      <c r="C11" s="371"/>
      <c r="D11" s="358"/>
      <c r="E11" s="365"/>
      <c r="F11" s="365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80"/>
      <c r="U11" s="380"/>
    </row>
    <row r="12" spans="1:21" ht="15.75" customHeight="1">
      <c r="A12" s="369"/>
      <c r="B12" s="370"/>
      <c r="C12" s="371"/>
      <c r="D12" s="358"/>
      <c r="E12" s="365"/>
      <c r="F12" s="365"/>
      <c r="G12" s="358"/>
      <c r="H12" s="358"/>
      <c r="I12" s="358"/>
      <c r="J12" s="358"/>
      <c r="K12" s="358"/>
      <c r="L12" s="358"/>
      <c r="M12" s="358"/>
      <c r="N12" s="358"/>
      <c r="O12" s="358"/>
      <c r="P12" s="358"/>
      <c r="Q12" s="358"/>
      <c r="R12" s="358"/>
      <c r="S12" s="358"/>
      <c r="T12" s="380"/>
      <c r="U12" s="380"/>
    </row>
    <row r="13" spans="1:21" ht="369" customHeight="1">
      <c r="A13" s="372"/>
      <c r="B13" s="373"/>
      <c r="C13" s="374"/>
      <c r="D13" s="359"/>
      <c r="E13" s="365"/>
      <c r="F13" s="365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80"/>
      <c r="U13" s="380"/>
    </row>
    <row r="14" spans="1:21" ht="15" customHeight="1">
      <c r="A14" s="362"/>
      <c r="B14" s="363"/>
      <c r="C14" s="364"/>
      <c r="D14" s="78" t="s">
        <v>53</v>
      </c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>
        <v>9410</v>
      </c>
      <c r="T14" s="88"/>
      <c r="U14" s="75"/>
    </row>
    <row r="15" spans="1:37" s="77" customFormat="1" ht="36" customHeight="1">
      <c r="A15" s="361" t="s">
        <v>50</v>
      </c>
      <c r="B15" s="361">
        <v>17</v>
      </c>
      <c r="C15" s="361" t="s">
        <v>51</v>
      </c>
      <c r="D15" s="148" t="s">
        <v>52</v>
      </c>
      <c r="E15" s="149">
        <v>350000</v>
      </c>
      <c r="F15" s="149">
        <v>400000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50">
        <v>15249500</v>
      </c>
      <c r="T15" s="151"/>
      <c r="U15" s="152">
        <f>SUM(E15:T15)</f>
        <v>15999500</v>
      </c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</row>
    <row r="16" spans="1:37" s="77" customFormat="1" ht="18.75">
      <c r="A16" s="360"/>
      <c r="B16" s="360"/>
      <c r="C16" s="360"/>
      <c r="D16" s="153" t="s">
        <v>5</v>
      </c>
      <c r="E16" s="154">
        <f aca="true" t="shared" si="0" ref="E16:S16">E15</f>
        <v>350000</v>
      </c>
      <c r="F16" s="154">
        <f t="shared" si="0"/>
        <v>400000</v>
      </c>
      <c r="G16" s="154">
        <f t="shared" si="0"/>
        <v>0</v>
      </c>
      <c r="H16" s="154">
        <f t="shared" si="0"/>
        <v>0</v>
      </c>
      <c r="I16" s="154">
        <f t="shared" si="0"/>
        <v>0</v>
      </c>
      <c r="J16" s="154">
        <f t="shared" si="0"/>
        <v>0</v>
      </c>
      <c r="K16" s="154">
        <f t="shared" si="0"/>
        <v>0</v>
      </c>
      <c r="L16" s="154">
        <f t="shared" si="0"/>
        <v>0</v>
      </c>
      <c r="M16" s="154">
        <f t="shared" si="0"/>
        <v>0</v>
      </c>
      <c r="N16" s="154">
        <f t="shared" si="0"/>
        <v>0</v>
      </c>
      <c r="O16" s="154">
        <f t="shared" si="0"/>
        <v>0</v>
      </c>
      <c r="P16" s="154">
        <f t="shared" si="0"/>
        <v>0</v>
      </c>
      <c r="Q16" s="154">
        <f t="shared" si="0"/>
        <v>0</v>
      </c>
      <c r="R16" s="154">
        <f t="shared" si="0"/>
        <v>0</v>
      </c>
      <c r="S16" s="154">
        <f t="shared" si="0"/>
        <v>15249500</v>
      </c>
      <c r="T16" s="154"/>
      <c r="U16" s="152">
        <f>SUM(E16:T16)</f>
        <v>15999500</v>
      </c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</row>
    <row r="17" spans="1:37" s="77" customFormat="1" ht="18.75">
      <c r="A17" s="123"/>
      <c r="B17" s="123"/>
      <c r="C17" s="123"/>
      <c r="D17" s="155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7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</row>
    <row r="18" spans="1:37" s="77" customFormat="1" ht="18.75">
      <c r="A18" s="123"/>
      <c r="B18" s="123"/>
      <c r="C18" s="123"/>
      <c r="D18" s="155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7"/>
      <c r="V18" s="76"/>
      <c r="W18" s="76"/>
      <c r="X18" s="76"/>
      <c r="Y18" s="76"/>
      <c r="Z18" s="76"/>
      <c r="AA18" s="76"/>
      <c r="AB18" s="76"/>
      <c r="AC18" s="76"/>
      <c r="AD18" s="76"/>
      <c r="AE18" s="76"/>
      <c r="AF18" s="76"/>
      <c r="AG18" s="76"/>
      <c r="AH18" s="76"/>
      <c r="AI18" s="76"/>
      <c r="AJ18" s="76"/>
      <c r="AK18" s="76"/>
    </row>
    <row r="19" spans="1:37" s="77" customFormat="1" ht="18.75">
      <c r="A19" s="123"/>
      <c r="B19" s="123"/>
      <c r="C19" s="123"/>
      <c r="D19" s="155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7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</row>
    <row r="20" spans="1:37" s="127" customFormat="1" ht="35.25" customHeight="1">
      <c r="A20" s="123"/>
      <c r="B20" s="123"/>
      <c r="C20" s="123"/>
      <c r="D20" s="158"/>
      <c r="E20" s="159"/>
      <c r="F20" s="159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5"/>
      <c r="V20" s="126"/>
      <c r="W20" s="126"/>
      <c r="X20" s="126"/>
      <c r="Y20" s="126"/>
      <c r="Z20" s="126"/>
      <c r="AA20" s="126"/>
      <c r="AB20" s="126"/>
      <c r="AC20" s="126"/>
      <c r="AD20" s="126"/>
      <c r="AE20" s="126"/>
      <c r="AF20" s="126"/>
      <c r="AG20" s="126"/>
      <c r="AH20" s="126"/>
      <c r="AI20" s="126"/>
      <c r="AJ20" s="126"/>
      <c r="AK20" s="126"/>
    </row>
    <row r="21" spans="1:37" s="311" customFormat="1" ht="35.25" customHeight="1">
      <c r="A21" s="402" t="s">
        <v>637</v>
      </c>
      <c r="B21" s="402"/>
      <c r="C21" s="402"/>
      <c r="D21" s="402"/>
      <c r="E21" s="402"/>
      <c r="F21" s="402"/>
      <c r="G21" s="402"/>
      <c r="H21" s="402"/>
      <c r="I21" s="402"/>
      <c r="J21" s="402"/>
      <c r="K21" s="402"/>
      <c r="L21" s="402"/>
      <c r="M21" s="402"/>
      <c r="N21" s="402"/>
      <c r="O21" s="402"/>
      <c r="P21" s="402"/>
      <c r="Q21" s="402"/>
      <c r="R21" s="402"/>
      <c r="S21" s="402"/>
      <c r="T21" s="309"/>
      <c r="U21" s="16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</row>
    <row r="22" spans="1:37" ht="12.75">
      <c r="A22" s="71"/>
      <c r="B22" s="71"/>
      <c r="C22" s="71"/>
      <c r="E22" s="72"/>
      <c r="F22" s="72"/>
      <c r="G22" s="72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</row>
    <row r="23" spans="1:35" ht="20.25">
      <c r="A23" s="71"/>
      <c r="B23" s="71"/>
      <c r="C23" s="71"/>
      <c r="E23" s="376"/>
      <c r="F23" s="376"/>
      <c r="G23" s="376"/>
      <c r="H23" s="376"/>
      <c r="I23" s="376"/>
      <c r="J23" s="376"/>
      <c r="K23" s="376"/>
      <c r="L23" s="376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</row>
    <row r="24" spans="1:37" ht="12.75">
      <c r="A24" s="71"/>
      <c r="B24" s="71"/>
      <c r="C24" s="71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</row>
    <row r="25" spans="1:37" ht="12.75">
      <c r="A25" s="71"/>
      <c r="B25" s="71"/>
      <c r="C25" s="71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</row>
    <row r="26" spans="1:36" ht="12.75">
      <c r="A26" s="71"/>
      <c r="B26" s="71"/>
      <c r="C26" s="71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</row>
    <row r="27" spans="1:36" ht="15.75">
      <c r="A27" s="71"/>
      <c r="B27" s="71"/>
      <c r="C27" s="71"/>
      <c r="D27" s="74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</row>
    <row r="28" spans="1:36" ht="12.75">
      <c r="A28" s="71"/>
      <c r="B28" s="71"/>
      <c r="C28" s="71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</row>
    <row r="29" spans="1:36" ht="12.75">
      <c r="A29" s="71"/>
      <c r="B29" s="71"/>
      <c r="C29" s="71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</row>
    <row r="30" spans="1:36" ht="12.75">
      <c r="A30" s="71"/>
      <c r="B30" s="71"/>
      <c r="C30" s="71"/>
      <c r="E30" s="72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</row>
    <row r="31" spans="1:36" ht="12.75">
      <c r="A31" s="71"/>
      <c r="B31" s="71"/>
      <c r="C31" s="71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</row>
    <row r="32" spans="1:36" ht="12.75">
      <c r="A32" s="71"/>
      <c r="B32" s="71"/>
      <c r="C32" s="71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</row>
    <row r="33" spans="1:36" ht="12.75">
      <c r="A33" s="71"/>
      <c r="B33" s="71"/>
      <c r="C33" s="71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</row>
    <row r="34" spans="1:36" ht="12.75">
      <c r="A34" s="71"/>
      <c r="B34" s="71"/>
      <c r="C34" s="71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</row>
    <row r="35" spans="1:36" ht="12.75">
      <c r="A35" s="71"/>
      <c r="B35" s="71"/>
      <c r="C35" s="71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</row>
    <row r="36" spans="1:36" ht="12.75">
      <c r="A36" s="71"/>
      <c r="B36" s="71"/>
      <c r="C36" s="71"/>
      <c r="H36" s="70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</row>
    <row r="37" spans="1:36" ht="12.75">
      <c r="A37" s="71"/>
      <c r="B37" s="71"/>
      <c r="C37" s="71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</row>
    <row r="38" spans="1:36" ht="12.75">
      <c r="A38" s="71"/>
      <c r="B38" s="71"/>
      <c r="C38" s="71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</row>
    <row r="39" spans="1:36" ht="12.75">
      <c r="A39" s="71"/>
      <c r="B39" s="71"/>
      <c r="C39" s="71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</row>
    <row r="40" spans="1:36" ht="12.75">
      <c r="A40" s="71"/>
      <c r="B40" s="71"/>
      <c r="C40" s="71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</row>
    <row r="41" spans="1:36" ht="12.75">
      <c r="A41" s="71"/>
      <c r="B41" s="71"/>
      <c r="C41" s="71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</row>
    <row r="42" spans="1:36" ht="12.75">
      <c r="A42" s="71"/>
      <c r="B42" s="71"/>
      <c r="C42" s="71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</row>
    <row r="43" spans="1:36" ht="12.75">
      <c r="A43" s="71"/>
      <c r="B43" s="71"/>
      <c r="C43" s="71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</row>
    <row r="44" spans="1:36" ht="12.75">
      <c r="A44" s="71"/>
      <c r="B44" s="71"/>
      <c r="C44" s="71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</row>
    <row r="45" spans="1:36" ht="12.75">
      <c r="A45" s="71"/>
      <c r="B45" s="71"/>
      <c r="C45" s="71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</row>
    <row r="46" spans="1:36" ht="12.75">
      <c r="A46" s="71"/>
      <c r="B46" s="71"/>
      <c r="C46" s="71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</row>
    <row r="47" spans="1:36" ht="12.75">
      <c r="A47" s="71"/>
      <c r="B47" s="71"/>
      <c r="C47" s="71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</row>
    <row r="48" spans="1:36" ht="12.75">
      <c r="A48" s="71"/>
      <c r="B48" s="71"/>
      <c r="C48" s="71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</row>
    <row r="49" spans="1:36" ht="12.75">
      <c r="A49" s="71"/>
      <c r="B49" s="71"/>
      <c r="C49" s="71"/>
      <c r="H49" s="7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</row>
    <row r="50" spans="1:36" ht="12.75">
      <c r="A50" s="71"/>
      <c r="B50" s="71"/>
      <c r="C50" s="71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</row>
    <row r="51" spans="1:36" ht="12.75">
      <c r="A51" s="71"/>
      <c r="B51" s="71"/>
      <c r="C51" s="71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</row>
    <row r="52" spans="1:36" ht="12.75">
      <c r="A52" s="71"/>
      <c r="B52" s="71"/>
      <c r="C52" s="71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</row>
    <row r="53" spans="1:36" ht="12.75">
      <c r="A53" s="71"/>
      <c r="B53" s="71"/>
      <c r="C53" s="71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</row>
    <row r="54" spans="1:36" ht="12.75">
      <c r="A54" s="71"/>
      <c r="B54" s="71"/>
      <c r="C54" s="71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</row>
    <row r="55" spans="1:36" ht="12.75">
      <c r="A55" s="71"/>
      <c r="B55" s="71"/>
      <c r="C55" s="71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</row>
    <row r="56" spans="1:36" ht="12.75">
      <c r="A56" s="71"/>
      <c r="B56" s="71"/>
      <c r="C56" s="71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</row>
    <row r="57" spans="1:36" ht="12.75">
      <c r="A57" s="71"/>
      <c r="B57" s="71"/>
      <c r="C57" s="71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</row>
    <row r="58" spans="1:36" ht="12.75">
      <c r="A58" s="71"/>
      <c r="B58" s="71"/>
      <c r="C58" s="71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</row>
    <row r="59" spans="1:36" ht="12.75">
      <c r="A59" s="71"/>
      <c r="B59" s="71"/>
      <c r="C59" s="71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</row>
    <row r="60" spans="1:36" ht="12.75">
      <c r="A60" s="71"/>
      <c r="B60" s="71"/>
      <c r="C60" s="71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</row>
    <row r="61" spans="1:36" ht="12.75">
      <c r="A61" s="71"/>
      <c r="B61" s="71"/>
      <c r="C61" s="71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</row>
    <row r="62" spans="1:36" ht="12.75">
      <c r="A62" s="71"/>
      <c r="B62" s="71"/>
      <c r="C62" s="71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</row>
    <row r="63" spans="1:36" ht="12.75">
      <c r="A63" s="71"/>
      <c r="B63" s="71"/>
      <c r="C63" s="71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</row>
    <row r="64" spans="1:36" ht="12.75">
      <c r="A64" s="71"/>
      <c r="B64" s="71"/>
      <c r="C64" s="71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</row>
    <row r="65" spans="1:36" ht="12.75">
      <c r="A65" s="71"/>
      <c r="B65" s="71"/>
      <c r="C65" s="71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</row>
    <row r="66" spans="1:36" ht="12.75">
      <c r="A66" s="71"/>
      <c r="B66" s="71"/>
      <c r="C66" s="71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</row>
    <row r="67" spans="1:36" ht="12.75">
      <c r="A67" s="71"/>
      <c r="B67" s="71"/>
      <c r="C67" s="71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</row>
    <row r="68" spans="1:36" ht="12.75">
      <c r="A68" s="71"/>
      <c r="B68" s="71"/>
      <c r="C68" s="71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</row>
    <row r="69" spans="1:36" ht="12.75">
      <c r="A69" s="71"/>
      <c r="B69" s="71"/>
      <c r="C69" s="71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</row>
    <row r="70" spans="1:36" ht="12.75">
      <c r="A70" s="71"/>
      <c r="B70" s="71"/>
      <c r="C70" s="71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</row>
    <row r="71" spans="1:36" ht="12.75">
      <c r="A71" s="71"/>
      <c r="B71" s="71"/>
      <c r="C71" s="71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</row>
    <row r="72" spans="1:36" ht="12.75">
      <c r="A72" s="71"/>
      <c r="B72" s="71"/>
      <c r="C72" s="71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</row>
    <row r="73" spans="1:36" ht="12.75">
      <c r="A73" s="71"/>
      <c r="B73" s="71"/>
      <c r="C73" s="71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spans="1:36" ht="12.75">
      <c r="A74" s="71"/>
      <c r="B74" s="71"/>
      <c r="C74" s="71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</row>
    <row r="75" spans="1:36" ht="12.75">
      <c r="A75" s="71"/>
      <c r="B75" s="71"/>
      <c r="C75" s="71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</row>
    <row r="76" spans="1:36" ht="12.75">
      <c r="A76" s="71"/>
      <c r="B76" s="71"/>
      <c r="C76" s="71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</row>
    <row r="77" spans="1:36" ht="12.75">
      <c r="A77" s="71"/>
      <c r="B77" s="71"/>
      <c r="C77" s="71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</row>
    <row r="78" spans="1:36" ht="12.75">
      <c r="A78" s="71"/>
      <c r="B78" s="71"/>
      <c r="C78" s="71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</row>
    <row r="79" spans="1:36" ht="12.75">
      <c r="A79" s="71"/>
      <c r="B79" s="71"/>
      <c r="C79" s="71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</row>
    <row r="80" spans="1:36" ht="12.75">
      <c r="A80" s="71"/>
      <c r="B80" s="71"/>
      <c r="C80" s="71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</row>
    <row r="81" spans="1:36" ht="12.75">
      <c r="A81" s="71"/>
      <c r="B81" s="71"/>
      <c r="C81" s="71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</row>
    <row r="82" spans="1:36" ht="12.75">
      <c r="A82" s="71"/>
      <c r="B82" s="71"/>
      <c r="C82" s="71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</row>
    <row r="83" spans="1:36" ht="12.75">
      <c r="A83" s="71"/>
      <c r="B83" s="71"/>
      <c r="C83" s="71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</row>
    <row r="84" spans="1:36" ht="12.75">
      <c r="A84" s="71"/>
      <c r="B84" s="71"/>
      <c r="C84" s="71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</row>
    <row r="85" spans="1:36" ht="12.75">
      <c r="A85" s="71"/>
      <c r="B85" s="71"/>
      <c r="C85" s="71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</row>
    <row r="86" spans="1:36" ht="12.75">
      <c r="A86" s="71"/>
      <c r="B86" s="71"/>
      <c r="C86" s="71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</row>
    <row r="87" spans="1:36" ht="12.75">
      <c r="A87" s="71"/>
      <c r="B87" s="71"/>
      <c r="C87" s="71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</row>
    <row r="88" spans="1:36" ht="12.75">
      <c r="A88" s="71"/>
      <c r="B88" s="71"/>
      <c r="C88" s="71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</row>
    <row r="89" spans="1:36" ht="12.75">
      <c r="A89" s="71"/>
      <c r="B89" s="71"/>
      <c r="C89" s="71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</row>
    <row r="90" spans="1:36" ht="12.75">
      <c r="A90" s="71"/>
      <c r="B90" s="71"/>
      <c r="C90" s="71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</row>
    <row r="91" spans="1:36" ht="12.75">
      <c r="A91" s="71"/>
      <c r="B91" s="71"/>
      <c r="C91" s="71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</row>
    <row r="92" spans="1:36" ht="12.75">
      <c r="A92" s="71"/>
      <c r="B92" s="71"/>
      <c r="C92" s="71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</row>
    <row r="93" spans="1:36" ht="12.75">
      <c r="A93" s="71"/>
      <c r="B93" s="71"/>
      <c r="C93" s="71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</row>
    <row r="94" spans="1:36" ht="12.75">
      <c r="A94" s="71"/>
      <c r="B94" s="71"/>
      <c r="C94" s="71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</row>
    <row r="95" spans="1:36" ht="12.75">
      <c r="A95" s="71"/>
      <c r="B95" s="71"/>
      <c r="C95" s="71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</row>
    <row r="96" spans="1:36" ht="12.75">
      <c r="A96" s="71"/>
      <c r="B96" s="71"/>
      <c r="C96" s="71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</row>
    <row r="97" spans="1:36" ht="12.75">
      <c r="A97" s="71"/>
      <c r="B97" s="71"/>
      <c r="C97" s="71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</row>
    <row r="98" spans="1:36" ht="12.75">
      <c r="A98" s="71"/>
      <c r="B98" s="71"/>
      <c r="C98" s="71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</row>
    <row r="99" spans="1:36" ht="12.75">
      <c r="A99" s="71"/>
      <c r="B99" s="71"/>
      <c r="C99" s="71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</row>
    <row r="100" spans="1:3" ht="12.75">
      <c r="A100" s="71"/>
      <c r="B100" s="71"/>
      <c r="C100" s="71"/>
    </row>
    <row r="101" spans="1:3" ht="12.75">
      <c r="A101" s="71"/>
      <c r="B101" s="71"/>
      <c r="C101" s="71"/>
    </row>
    <row r="102" spans="1:3" ht="12.75">
      <c r="A102" s="71"/>
      <c r="B102" s="71"/>
      <c r="C102" s="71"/>
    </row>
    <row r="103" spans="1:3" ht="12.75">
      <c r="A103" s="71"/>
      <c r="B103" s="71"/>
      <c r="C103" s="71"/>
    </row>
    <row r="104" spans="1:3" ht="12.75">
      <c r="A104" s="71"/>
      <c r="B104" s="71"/>
      <c r="C104" s="71"/>
    </row>
    <row r="105" spans="1:3" ht="12.75">
      <c r="A105" s="71"/>
      <c r="B105" s="71"/>
      <c r="C105" s="71"/>
    </row>
    <row r="106" spans="1:3" ht="12.75">
      <c r="A106" s="71"/>
      <c r="B106" s="71"/>
      <c r="C106" s="71"/>
    </row>
    <row r="107" spans="1:3" ht="12.75">
      <c r="A107" s="71"/>
      <c r="B107" s="71"/>
      <c r="C107" s="71"/>
    </row>
    <row r="108" spans="1:3" ht="12.75">
      <c r="A108" s="71"/>
      <c r="B108" s="71"/>
      <c r="C108" s="71"/>
    </row>
    <row r="109" spans="1:3" ht="12.75">
      <c r="A109" s="71"/>
      <c r="B109" s="71"/>
      <c r="C109" s="71"/>
    </row>
    <row r="110" spans="1:3" ht="12.75">
      <c r="A110" s="71"/>
      <c r="B110" s="71"/>
      <c r="C110" s="71"/>
    </row>
    <row r="111" spans="1:3" ht="12.75">
      <c r="A111" s="71"/>
      <c r="B111" s="71"/>
      <c r="C111" s="71"/>
    </row>
    <row r="112" spans="1:3" ht="12.75">
      <c r="A112" s="71"/>
      <c r="B112" s="71"/>
      <c r="C112" s="71"/>
    </row>
    <row r="113" spans="1:3" ht="12.75">
      <c r="A113" s="71"/>
      <c r="B113" s="71"/>
      <c r="C113" s="71"/>
    </row>
    <row r="114" spans="1:3" ht="12.75">
      <c r="A114" s="71"/>
      <c r="B114" s="71"/>
      <c r="C114" s="71"/>
    </row>
    <row r="115" spans="1:3" ht="12.75">
      <c r="A115" s="71"/>
      <c r="B115" s="71"/>
      <c r="C115" s="71"/>
    </row>
    <row r="116" spans="1:3" ht="12.75">
      <c r="A116" s="71"/>
      <c r="B116" s="71"/>
      <c r="C116" s="71"/>
    </row>
    <row r="117" spans="1:3" ht="12.75">
      <c r="A117" s="71"/>
      <c r="B117" s="71"/>
      <c r="C117" s="71"/>
    </row>
    <row r="118" spans="1:3" ht="12.75">
      <c r="A118" s="71"/>
      <c r="B118" s="71"/>
      <c r="C118" s="71"/>
    </row>
    <row r="119" spans="1:3" ht="12.75">
      <c r="A119" s="71"/>
      <c r="B119" s="71"/>
      <c r="C119" s="71"/>
    </row>
    <row r="120" spans="1:3" ht="12.75">
      <c r="A120" s="71"/>
      <c r="B120" s="71"/>
      <c r="C120" s="71"/>
    </row>
    <row r="121" spans="1:3" ht="12.75">
      <c r="A121" s="71"/>
      <c r="B121" s="71"/>
      <c r="C121" s="71"/>
    </row>
    <row r="122" spans="1:3" ht="12.75">
      <c r="A122" s="71"/>
      <c r="B122" s="71"/>
      <c r="C122" s="71"/>
    </row>
    <row r="123" spans="1:3" ht="12.75">
      <c r="A123" s="71"/>
      <c r="B123" s="71"/>
      <c r="C123" s="71"/>
    </row>
    <row r="124" spans="1:3" ht="12.75">
      <c r="A124" s="71"/>
      <c r="B124" s="71"/>
      <c r="C124" s="71"/>
    </row>
    <row r="125" spans="1:3" ht="12.75">
      <c r="A125" s="71"/>
      <c r="B125" s="71"/>
      <c r="C125" s="71"/>
    </row>
    <row r="126" spans="1:3" ht="12.75">
      <c r="A126" s="71"/>
      <c r="B126" s="71"/>
      <c r="C126" s="71"/>
    </row>
    <row r="127" spans="1:3" ht="12.75">
      <c r="A127" s="71"/>
      <c r="B127" s="71"/>
      <c r="C127" s="71"/>
    </row>
    <row r="128" spans="1:3" ht="12.75">
      <c r="A128" s="71"/>
      <c r="B128" s="71"/>
      <c r="C128" s="71"/>
    </row>
    <row r="129" spans="1:3" ht="12.75">
      <c r="A129" s="71"/>
      <c r="B129" s="71"/>
      <c r="C129" s="71"/>
    </row>
    <row r="130" spans="1:3" ht="12.75">
      <c r="A130" s="71"/>
      <c r="B130" s="71"/>
      <c r="C130" s="71"/>
    </row>
    <row r="131" spans="1:3" ht="12.75">
      <c r="A131" s="71"/>
      <c r="B131" s="71"/>
      <c r="C131" s="71"/>
    </row>
    <row r="132" spans="1:3" ht="12.75">
      <c r="A132" s="71"/>
      <c r="B132" s="71"/>
      <c r="C132" s="71"/>
    </row>
    <row r="133" spans="1:3" ht="12.75">
      <c r="A133" s="71"/>
      <c r="B133" s="71"/>
      <c r="C133" s="71"/>
    </row>
    <row r="134" spans="1:3" ht="12.75">
      <c r="A134" s="71"/>
      <c r="B134" s="71"/>
      <c r="C134" s="71"/>
    </row>
    <row r="135" spans="1:3" ht="12.75">
      <c r="A135" s="71"/>
      <c r="B135" s="71"/>
      <c r="C135" s="71"/>
    </row>
    <row r="136" spans="1:3" ht="12.75">
      <c r="A136" s="71"/>
      <c r="B136" s="71"/>
      <c r="C136" s="71"/>
    </row>
    <row r="137" spans="1:3" ht="12.75">
      <c r="A137" s="71"/>
      <c r="B137" s="71"/>
      <c r="C137" s="71"/>
    </row>
    <row r="138" spans="1:3" ht="12.75">
      <c r="A138" s="71"/>
      <c r="B138" s="71"/>
      <c r="C138" s="71"/>
    </row>
    <row r="139" spans="1:3" ht="12.75">
      <c r="A139" s="71"/>
      <c r="B139" s="71"/>
      <c r="C139" s="71"/>
    </row>
    <row r="140" spans="1:3" ht="12.75">
      <c r="A140" s="71"/>
      <c r="B140" s="71"/>
      <c r="C140" s="71"/>
    </row>
    <row r="141" spans="1:3" ht="12.75">
      <c r="A141" s="71"/>
      <c r="B141" s="71"/>
      <c r="C141" s="71"/>
    </row>
    <row r="142" spans="1:3" ht="12.75">
      <c r="A142" s="71"/>
      <c r="B142" s="71"/>
      <c r="C142" s="71"/>
    </row>
    <row r="143" spans="1:3" ht="12.75">
      <c r="A143" s="71"/>
      <c r="B143" s="71"/>
      <c r="C143" s="71"/>
    </row>
    <row r="144" spans="1:3" ht="12.75">
      <c r="A144" s="71"/>
      <c r="B144" s="71"/>
      <c r="C144" s="71"/>
    </row>
    <row r="145" spans="1:3" ht="12.75">
      <c r="A145" s="71"/>
      <c r="B145" s="71"/>
      <c r="C145" s="71"/>
    </row>
    <row r="146" spans="1:3" ht="12.75">
      <c r="A146" s="71"/>
      <c r="B146" s="71"/>
      <c r="C146" s="71"/>
    </row>
    <row r="147" spans="1:3" ht="12.75">
      <c r="A147" s="71"/>
      <c r="B147" s="71"/>
      <c r="C147" s="71"/>
    </row>
    <row r="148" spans="1:3" ht="12.75">
      <c r="A148" s="71"/>
      <c r="B148" s="71"/>
      <c r="C148" s="71"/>
    </row>
    <row r="149" spans="1:3" ht="12.75">
      <c r="A149" s="71"/>
      <c r="B149" s="71"/>
      <c r="C149" s="71"/>
    </row>
    <row r="150" spans="1:3" ht="12.75">
      <c r="A150" s="71"/>
      <c r="B150" s="71"/>
      <c r="C150" s="71"/>
    </row>
    <row r="151" spans="1:3" ht="12.75">
      <c r="A151" s="71"/>
      <c r="B151" s="71"/>
      <c r="C151" s="71"/>
    </row>
    <row r="152" spans="1:3" ht="12.75">
      <c r="A152" s="71"/>
      <c r="B152" s="71"/>
      <c r="C152" s="71"/>
    </row>
    <row r="153" spans="1:3" ht="12.75">
      <c r="A153" s="71"/>
      <c r="B153" s="71"/>
      <c r="C153" s="71"/>
    </row>
    <row r="154" spans="1:3" ht="12.75">
      <c r="A154" s="71"/>
      <c r="B154" s="71"/>
      <c r="C154" s="71"/>
    </row>
    <row r="155" spans="1:3" ht="12.75">
      <c r="A155" s="71"/>
      <c r="B155" s="71"/>
      <c r="C155" s="71"/>
    </row>
    <row r="156" spans="1:3" ht="12.75">
      <c r="A156" s="71"/>
      <c r="B156" s="71"/>
      <c r="C156" s="71"/>
    </row>
    <row r="157" spans="1:3" ht="12.75">
      <c r="A157" s="71"/>
      <c r="B157" s="71"/>
      <c r="C157" s="71"/>
    </row>
    <row r="158" spans="1:3" ht="12.75">
      <c r="A158" s="71"/>
      <c r="B158" s="71"/>
      <c r="C158" s="71"/>
    </row>
    <row r="159" spans="1:3" ht="12.75">
      <c r="A159" s="71"/>
      <c r="B159" s="71"/>
      <c r="C159" s="71"/>
    </row>
    <row r="160" spans="1:3" ht="12.75">
      <c r="A160" s="71"/>
      <c r="B160" s="71"/>
      <c r="C160" s="71"/>
    </row>
    <row r="161" spans="1:3" ht="12.75">
      <c r="A161" s="71"/>
      <c r="B161" s="71"/>
      <c r="C161" s="71"/>
    </row>
    <row r="162" spans="1:3" ht="12.75">
      <c r="A162" s="71"/>
      <c r="B162" s="71"/>
      <c r="C162" s="71"/>
    </row>
    <row r="163" spans="1:3" ht="12.75">
      <c r="A163" s="71"/>
      <c r="B163" s="71"/>
      <c r="C163" s="71"/>
    </row>
    <row r="164" spans="1:3" ht="12.75">
      <c r="A164" s="71"/>
      <c r="B164" s="71"/>
      <c r="C164" s="71"/>
    </row>
    <row r="165" spans="1:3" ht="12.75">
      <c r="A165" s="71"/>
      <c r="B165" s="71"/>
      <c r="C165" s="71"/>
    </row>
    <row r="166" spans="1:3" ht="12.75">
      <c r="A166" s="71"/>
      <c r="B166" s="71"/>
      <c r="C166" s="71"/>
    </row>
    <row r="167" spans="1:3" ht="12.75">
      <c r="A167" s="71"/>
      <c r="B167" s="71"/>
      <c r="C167" s="71"/>
    </row>
    <row r="168" spans="1:3" ht="12.75">
      <c r="A168" s="71"/>
      <c r="B168" s="71"/>
      <c r="C168" s="71"/>
    </row>
    <row r="169" spans="1:3" ht="12.75">
      <c r="A169" s="71"/>
      <c r="B169" s="71"/>
      <c r="C169" s="71"/>
    </row>
    <row r="170" spans="1:3" ht="12.75">
      <c r="A170" s="71"/>
      <c r="B170" s="71"/>
      <c r="C170" s="71"/>
    </row>
    <row r="171" spans="1:3" ht="12.75">
      <c r="A171" s="71"/>
      <c r="B171" s="71"/>
      <c r="C171" s="71"/>
    </row>
    <row r="172" spans="1:3" ht="12.75">
      <c r="A172" s="71"/>
      <c r="B172" s="71"/>
      <c r="C172" s="71"/>
    </row>
    <row r="173" spans="1:3" ht="12.75">
      <c r="A173" s="71"/>
      <c r="B173" s="71"/>
      <c r="C173" s="71"/>
    </row>
    <row r="174" spans="1:3" ht="12.75">
      <c r="A174" s="71"/>
      <c r="B174" s="71"/>
      <c r="C174" s="71"/>
    </row>
    <row r="175" spans="1:3" ht="12.75">
      <c r="A175" s="71"/>
      <c r="B175" s="71"/>
      <c r="C175" s="71"/>
    </row>
    <row r="176" spans="1:3" ht="12.75">
      <c r="A176" s="71"/>
      <c r="B176" s="71"/>
      <c r="C176" s="71"/>
    </row>
    <row r="177" spans="1:3" ht="12.75">
      <c r="A177" s="71"/>
      <c r="B177" s="71"/>
      <c r="C177" s="71"/>
    </row>
    <row r="178" spans="1:3" ht="12.75">
      <c r="A178" s="71"/>
      <c r="B178" s="71"/>
      <c r="C178" s="71"/>
    </row>
    <row r="179" spans="1:3" ht="12.75">
      <c r="A179" s="71"/>
      <c r="B179" s="71"/>
      <c r="C179" s="71"/>
    </row>
    <row r="180" spans="1:3" ht="12.75">
      <c r="A180" s="71"/>
      <c r="B180" s="71"/>
      <c r="C180" s="71"/>
    </row>
    <row r="181" spans="1:3" ht="12.75">
      <c r="A181" s="71"/>
      <c r="B181" s="71"/>
      <c r="C181" s="71"/>
    </row>
    <row r="182" spans="1:3" ht="12.75">
      <c r="A182" s="71"/>
      <c r="B182" s="71"/>
      <c r="C182" s="71"/>
    </row>
    <row r="183" spans="1:3" ht="12.75">
      <c r="A183" s="71"/>
      <c r="B183" s="71"/>
      <c r="C183" s="71"/>
    </row>
    <row r="184" spans="1:3" ht="12.75">
      <c r="A184" s="71"/>
      <c r="B184" s="71"/>
      <c r="C184" s="71"/>
    </row>
    <row r="185" spans="1:3" ht="12.75">
      <c r="A185" s="71"/>
      <c r="B185" s="71"/>
      <c r="C185" s="71"/>
    </row>
    <row r="186" spans="1:3" ht="12.75">
      <c r="A186" s="71"/>
      <c r="B186" s="71"/>
      <c r="C186" s="71"/>
    </row>
    <row r="187" spans="1:3" ht="12.75">
      <c r="A187" s="71"/>
      <c r="B187" s="71"/>
      <c r="C187" s="71"/>
    </row>
    <row r="188" spans="1:3" ht="12.75">
      <c r="A188" s="71"/>
      <c r="B188" s="71"/>
      <c r="C188" s="71"/>
    </row>
    <row r="189" spans="1:3" ht="12.75">
      <c r="A189" s="71"/>
      <c r="B189" s="71"/>
      <c r="C189" s="71"/>
    </row>
    <row r="190" spans="1:3" ht="12.75">
      <c r="A190" s="71"/>
      <c r="B190" s="71"/>
      <c r="C190" s="71"/>
    </row>
    <row r="191" spans="1:3" ht="12.75">
      <c r="A191" s="71"/>
      <c r="B191" s="71"/>
      <c r="C191" s="71"/>
    </row>
    <row r="192" spans="1:3" ht="12.75">
      <c r="A192" s="71"/>
      <c r="B192" s="71"/>
      <c r="C192" s="71"/>
    </row>
    <row r="193" spans="1:3" ht="12.75">
      <c r="A193" s="71"/>
      <c r="B193" s="71"/>
      <c r="C193" s="71"/>
    </row>
    <row r="194" spans="1:3" ht="12.75">
      <c r="A194" s="71"/>
      <c r="B194" s="71"/>
      <c r="C194" s="71"/>
    </row>
    <row r="195" spans="1:3" ht="12.75">
      <c r="A195" s="71"/>
      <c r="B195" s="71"/>
      <c r="C195" s="71"/>
    </row>
    <row r="196" spans="1:3" ht="12.75">
      <c r="A196" s="71"/>
      <c r="B196" s="71"/>
      <c r="C196" s="71"/>
    </row>
    <row r="197" spans="1:3" ht="12.75">
      <c r="A197" s="71"/>
      <c r="B197" s="71"/>
      <c r="C197" s="71"/>
    </row>
    <row r="198" spans="1:3" ht="12.75">
      <c r="A198" s="71"/>
      <c r="B198" s="71"/>
      <c r="C198" s="71"/>
    </row>
    <row r="199" spans="1:3" ht="12.75">
      <c r="A199" s="71"/>
      <c r="B199" s="71"/>
      <c r="C199" s="71"/>
    </row>
    <row r="200" spans="1:3" ht="12.75">
      <c r="A200" s="71"/>
      <c r="B200" s="71"/>
      <c r="C200" s="71"/>
    </row>
    <row r="201" spans="1:3" ht="12.75">
      <c r="A201" s="71"/>
      <c r="B201" s="71"/>
      <c r="C201" s="71"/>
    </row>
    <row r="202" spans="1:3" ht="12.75">
      <c r="A202" s="71"/>
      <c r="B202" s="71"/>
      <c r="C202" s="71"/>
    </row>
    <row r="203" spans="1:3" ht="12.75">
      <c r="A203" s="71"/>
      <c r="B203" s="71"/>
      <c r="C203" s="71"/>
    </row>
    <row r="204" spans="1:3" ht="12.75">
      <c r="A204" s="71"/>
      <c r="B204" s="71"/>
      <c r="C204" s="71"/>
    </row>
    <row r="205" spans="1:3" ht="12.75">
      <c r="A205" s="71"/>
      <c r="B205" s="71"/>
      <c r="C205" s="71"/>
    </row>
    <row r="206" spans="1:3" ht="12.75">
      <c r="A206" s="71"/>
      <c r="B206" s="71"/>
      <c r="C206" s="71"/>
    </row>
    <row r="207" spans="1:3" ht="12.75">
      <c r="A207" s="71"/>
      <c r="B207" s="71"/>
      <c r="C207" s="71"/>
    </row>
    <row r="208" spans="1:3" ht="12.75">
      <c r="A208" s="71"/>
      <c r="B208" s="71"/>
      <c r="C208" s="71"/>
    </row>
    <row r="209" spans="1:3" ht="12.75">
      <c r="A209" s="71"/>
      <c r="B209" s="71"/>
      <c r="C209" s="71"/>
    </row>
    <row r="210" spans="1:3" ht="12.75">
      <c r="A210" s="71"/>
      <c r="B210" s="71"/>
      <c r="C210" s="71"/>
    </row>
    <row r="211" spans="1:3" ht="12.75">
      <c r="A211" s="71"/>
      <c r="B211" s="71"/>
      <c r="C211" s="71"/>
    </row>
    <row r="212" spans="1:3" ht="12.75">
      <c r="A212" s="71"/>
      <c r="B212" s="71"/>
      <c r="C212" s="71"/>
    </row>
    <row r="213" spans="1:3" ht="12.75">
      <c r="A213" s="71"/>
      <c r="B213" s="71"/>
      <c r="C213" s="71"/>
    </row>
    <row r="214" spans="1:3" ht="12.75">
      <c r="A214" s="71"/>
      <c r="B214" s="71"/>
      <c r="C214" s="71"/>
    </row>
    <row r="215" spans="1:3" ht="12.75">
      <c r="A215" s="71"/>
      <c r="B215" s="71"/>
      <c r="C215" s="71"/>
    </row>
    <row r="216" spans="1:3" ht="12.75">
      <c r="A216" s="71"/>
      <c r="B216" s="71"/>
      <c r="C216" s="71"/>
    </row>
    <row r="217" spans="1:3" ht="12.75">
      <c r="A217" s="71"/>
      <c r="B217" s="71"/>
      <c r="C217" s="71"/>
    </row>
    <row r="218" spans="1:3" ht="12.75">
      <c r="A218" s="71"/>
      <c r="B218" s="71"/>
      <c r="C218" s="71"/>
    </row>
    <row r="219" spans="1:3" ht="12.75">
      <c r="A219" s="71"/>
      <c r="B219" s="71"/>
      <c r="C219" s="71"/>
    </row>
    <row r="220" spans="1:3" ht="12.75">
      <c r="A220" s="71"/>
      <c r="B220" s="71"/>
      <c r="C220" s="71"/>
    </row>
    <row r="221" spans="1:3" ht="12.75">
      <c r="A221" s="71"/>
      <c r="B221" s="71"/>
      <c r="C221" s="71"/>
    </row>
    <row r="222" spans="1:3" ht="12.75">
      <c r="A222" s="71"/>
      <c r="B222" s="71"/>
      <c r="C222" s="71"/>
    </row>
    <row r="223" spans="1:3" ht="12.75">
      <c r="A223" s="71"/>
      <c r="B223" s="71"/>
      <c r="C223" s="71"/>
    </row>
    <row r="224" spans="1:3" ht="12.75">
      <c r="A224" s="71"/>
      <c r="B224" s="71"/>
      <c r="C224" s="71"/>
    </row>
    <row r="225" spans="1:3" ht="12.75">
      <c r="A225" s="71"/>
      <c r="B225" s="71"/>
      <c r="C225" s="71"/>
    </row>
    <row r="226" spans="1:3" ht="12.75">
      <c r="A226" s="71"/>
      <c r="B226" s="71"/>
      <c r="C226" s="71"/>
    </row>
    <row r="227" spans="1:3" ht="12.75">
      <c r="A227" s="71"/>
      <c r="B227" s="71"/>
      <c r="C227" s="71"/>
    </row>
    <row r="228" spans="1:3" ht="12.75">
      <c r="A228" s="71"/>
      <c r="B228" s="71"/>
      <c r="C228" s="71"/>
    </row>
    <row r="229" spans="1:3" ht="12.75">
      <c r="A229" s="71"/>
      <c r="B229" s="71"/>
      <c r="C229" s="71"/>
    </row>
    <row r="230" spans="1:3" ht="12.75">
      <c r="A230" s="71"/>
      <c r="B230" s="71"/>
      <c r="C230" s="71"/>
    </row>
    <row r="231" spans="1:3" ht="12.75">
      <c r="A231" s="71"/>
      <c r="B231" s="71"/>
      <c r="C231" s="71"/>
    </row>
    <row r="232" spans="1:3" ht="12.75">
      <c r="A232" s="71"/>
      <c r="B232" s="71"/>
      <c r="C232" s="71"/>
    </row>
    <row r="233" spans="1:3" ht="12.75">
      <c r="A233" s="71"/>
      <c r="B233" s="71"/>
      <c r="C233" s="71"/>
    </row>
    <row r="234" spans="1:3" ht="12.75">
      <c r="A234" s="71"/>
      <c r="B234" s="71"/>
      <c r="C234" s="71"/>
    </row>
    <row r="235" spans="1:3" ht="12.75">
      <c r="A235" s="71"/>
      <c r="B235" s="71"/>
      <c r="C235" s="71"/>
    </row>
    <row r="236" spans="1:3" ht="12.75">
      <c r="A236" s="71"/>
      <c r="B236" s="71"/>
      <c r="C236" s="71"/>
    </row>
    <row r="237" spans="1:3" ht="12.75">
      <c r="A237" s="71"/>
      <c r="B237" s="71"/>
      <c r="C237" s="71"/>
    </row>
    <row r="238" spans="1:3" ht="12.75">
      <c r="A238" s="71"/>
      <c r="B238" s="71"/>
      <c r="C238" s="71"/>
    </row>
    <row r="239" spans="1:3" ht="12.75">
      <c r="A239" s="71"/>
      <c r="B239" s="71"/>
      <c r="C239" s="71"/>
    </row>
    <row r="240" spans="1:3" ht="12.75">
      <c r="A240" s="71"/>
      <c r="B240" s="71"/>
      <c r="C240" s="71"/>
    </row>
    <row r="241" spans="1:3" ht="12.75">
      <c r="A241" s="71"/>
      <c r="B241" s="71"/>
      <c r="C241" s="71"/>
    </row>
    <row r="242" spans="1:3" ht="12.75">
      <c r="A242" s="71"/>
      <c r="B242" s="71"/>
      <c r="C242" s="71"/>
    </row>
    <row r="243" spans="1:3" ht="12.75">
      <c r="A243" s="71"/>
      <c r="B243" s="71"/>
      <c r="C243" s="71"/>
    </row>
    <row r="244" spans="1:3" ht="12.75">
      <c r="A244" s="71"/>
      <c r="B244" s="71"/>
      <c r="C244" s="71"/>
    </row>
    <row r="245" spans="1:3" ht="12.75">
      <c r="A245" s="71"/>
      <c r="B245" s="71"/>
      <c r="C245" s="71"/>
    </row>
    <row r="246" spans="1:3" ht="12.75">
      <c r="A246" s="71"/>
      <c r="B246" s="71"/>
      <c r="C246" s="71"/>
    </row>
    <row r="247" spans="1:3" ht="12.75">
      <c r="A247" s="71"/>
      <c r="B247" s="71"/>
      <c r="C247" s="71"/>
    </row>
    <row r="248" spans="1:3" ht="12.75">
      <c r="A248" s="71"/>
      <c r="B248" s="71"/>
      <c r="C248" s="71"/>
    </row>
    <row r="249" spans="1:3" ht="12.75">
      <c r="A249" s="71"/>
      <c r="B249" s="71"/>
      <c r="C249" s="71"/>
    </row>
    <row r="250" spans="1:3" ht="12.75">
      <c r="A250" s="71"/>
      <c r="B250" s="71"/>
      <c r="C250" s="71"/>
    </row>
    <row r="251" spans="1:3" ht="12.75">
      <c r="A251" s="71"/>
      <c r="B251" s="71"/>
      <c r="C251" s="71"/>
    </row>
    <row r="252" spans="1:3" ht="12.75">
      <c r="A252" s="71"/>
      <c r="B252" s="71"/>
      <c r="C252" s="71"/>
    </row>
    <row r="253" spans="1:3" ht="12.75">
      <c r="A253" s="71"/>
      <c r="B253" s="71"/>
      <c r="C253" s="71"/>
    </row>
    <row r="254" spans="1:3" ht="12.75">
      <c r="A254" s="71"/>
      <c r="B254" s="71"/>
      <c r="C254" s="71"/>
    </row>
    <row r="255" spans="1:3" ht="12.75">
      <c r="A255" s="71"/>
      <c r="B255" s="71"/>
      <c r="C255" s="71"/>
    </row>
    <row r="256" spans="1:3" ht="12.75">
      <c r="A256" s="71"/>
      <c r="B256" s="71"/>
      <c r="C256" s="71"/>
    </row>
    <row r="257" spans="1:3" ht="12.75">
      <c r="A257" s="71"/>
      <c r="B257" s="71"/>
      <c r="C257" s="71"/>
    </row>
    <row r="258" spans="1:3" ht="12.75">
      <c r="A258" s="71"/>
      <c r="B258" s="71"/>
      <c r="C258" s="71"/>
    </row>
  </sheetData>
  <sheetProtection/>
  <mergeCells count="28">
    <mergeCell ref="A21:S21"/>
    <mergeCell ref="R3:U3"/>
    <mergeCell ref="E23:L23"/>
    <mergeCell ref="E9:R9"/>
    <mergeCell ref="R10:R13"/>
    <mergeCell ref="Q10:Q13"/>
    <mergeCell ref="P10:P13"/>
    <mergeCell ref="U8:U13"/>
    <mergeCell ref="A6:U6"/>
    <mergeCell ref="T8:T13"/>
    <mergeCell ref="K10:K13"/>
    <mergeCell ref="A16:C16"/>
    <mergeCell ref="A15:C15"/>
    <mergeCell ref="A14:C14"/>
    <mergeCell ref="E10:E13"/>
    <mergeCell ref="F10:F13"/>
    <mergeCell ref="A8:C13"/>
    <mergeCell ref="D8:D13"/>
    <mergeCell ref="E8:S8"/>
    <mergeCell ref="S9:S13"/>
    <mergeCell ref="J10:J13"/>
    <mergeCell ref="O10:O13"/>
    <mergeCell ref="N10:N13"/>
    <mergeCell ref="M10:M13"/>
    <mergeCell ref="L10:L13"/>
    <mergeCell ref="G10:G13"/>
    <mergeCell ref="H10:H13"/>
    <mergeCell ref="I10:I13"/>
  </mergeCells>
  <printOptions horizontalCentered="1"/>
  <pageMargins left="0.11811023622047245" right="0" top="0.91" bottom="0.11811023622047245" header="0.2362204724409449" footer="0.07874015748031496"/>
  <pageSetup fitToHeight="1" fitToWidth="1" horizontalDpi="600" verticalDpi="600" orientation="portrait" paperSize="9" scale="41" r:id="rId1"/>
  <headerFooter alignWithMargins="0">
    <oddFooter>&amp;C
&amp;R
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48"/>
  <sheetViews>
    <sheetView zoomScale="75" zoomScaleNormal="75" zoomScaleSheetLayoutView="90" zoomScalePageLayoutView="0" workbookViewId="0" topLeftCell="A1">
      <selection activeCell="A46" sqref="A46:P46"/>
    </sheetView>
  </sheetViews>
  <sheetFormatPr defaultColWidth="9.16015625" defaultRowHeight="12.75"/>
  <cols>
    <col min="1" max="2" width="13.66015625" style="8" customWidth="1"/>
    <col min="3" max="3" width="13" style="8" customWidth="1"/>
    <col min="4" max="4" width="48.5" style="1" customWidth="1"/>
    <col min="5" max="5" width="45" style="1" customWidth="1"/>
    <col min="6" max="6" width="19.33203125" style="1" customWidth="1"/>
    <col min="7" max="7" width="18.66015625" style="1" customWidth="1"/>
    <col min="8" max="8" width="17.5" style="1" customWidth="1"/>
    <col min="9" max="9" width="18.16015625" style="1" customWidth="1"/>
    <col min="10" max="16384" width="9.16015625" style="79" customWidth="1"/>
  </cols>
  <sheetData>
    <row r="1" spans="1:9" s="6" customFormat="1" ht="22.5" customHeight="1">
      <c r="A1" s="89"/>
      <c r="B1" s="89"/>
      <c r="C1" s="89"/>
      <c r="D1" s="89"/>
      <c r="E1" s="89"/>
      <c r="F1" s="89"/>
      <c r="G1" s="89"/>
      <c r="H1" s="89"/>
      <c r="I1" s="247" t="s">
        <v>66</v>
      </c>
    </row>
    <row r="2" spans="7:9" ht="69.75" customHeight="1">
      <c r="G2" s="40"/>
      <c r="H2" s="382" t="s">
        <v>81</v>
      </c>
      <c r="I2" s="383"/>
    </row>
    <row r="3" spans="1:9" ht="27.75" customHeight="1">
      <c r="A3" s="386" t="s">
        <v>576</v>
      </c>
      <c r="B3" s="387"/>
      <c r="C3" s="387"/>
      <c r="D3" s="387"/>
      <c r="E3" s="387"/>
      <c r="F3" s="387"/>
      <c r="G3" s="387"/>
      <c r="H3" s="387"/>
      <c r="I3" s="387"/>
    </row>
    <row r="4" spans="1:9" ht="18.75">
      <c r="A4" s="9"/>
      <c r="B4" s="10"/>
      <c r="C4" s="10"/>
      <c r="D4" s="80"/>
      <c r="E4" s="81"/>
      <c r="F4" s="81"/>
      <c r="G4" s="11"/>
      <c r="H4" s="81"/>
      <c r="I4" s="7" t="s">
        <v>54</v>
      </c>
    </row>
    <row r="5" spans="1:9" s="95" customFormat="1" ht="150" customHeight="1">
      <c r="A5" s="120" t="s">
        <v>70</v>
      </c>
      <c r="B5" s="120" t="s">
        <v>71</v>
      </c>
      <c r="C5" s="120" t="s">
        <v>72</v>
      </c>
      <c r="D5" s="120" t="s">
        <v>21</v>
      </c>
      <c r="E5" s="96" t="s">
        <v>20</v>
      </c>
      <c r="F5" s="96" t="s">
        <v>12</v>
      </c>
      <c r="G5" s="96" t="s">
        <v>13</v>
      </c>
      <c r="H5" s="96" t="s">
        <v>14</v>
      </c>
      <c r="I5" s="96" t="s">
        <v>15</v>
      </c>
    </row>
    <row r="6" spans="1:9" s="94" customFormat="1" ht="33.75" customHeight="1" hidden="1">
      <c r="A6" s="91" t="s">
        <v>9</v>
      </c>
      <c r="B6" s="91"/>
      <c r="C6" s="91"/>
      <c r="D6" s="92" t="s">
        <v>69</v>
      </c>
      <c r="E6" s="93"/>
      <c r="F6" s="93"/>
      <c r="G6" s="93"/>
      <c r="H6" s="93"/>
      <c r="I6" s="93"/>
    </row>
    <row r="7" spans="1:9" s="95" customFormat="1" ht="66" customHeight="1">
      <c r="A7" s="131" t="s">
        <v>9</v>
      </c>
      <c r="B7" s="131"/>
      <c r="C7" s="131"/>
      <c r="D7" s="136" t="s">
        <v>98</v>
      </c>
      <c r="E7" s="133"/>
      <c r="F7" s="133">
        <v>500000</v>
      </c>
      <c r="G7" s="133"/>
      <c r="H7" s="133"/>
      <c r="I7" s="133">
        <v>3581000</v>
      </c>
    </row>
    <row r="8" spans="1:9" s="95" customFormat="1" ht="66" customHeight="1" hidden="1">
      <c r="A8" s="131"/>
      <c r="B8" s="131"/>
      <c r="C8" s="131"/>
      <c r="D8" s="137" t="s">
        <v>90</v>
      </c>
      <c r="E8" s="133"/>
      <c r="F8" s="133"/>
      <c r="G8" s="133"/>
      <c r="H8" s="133"/>
      <c r="I8" s="137" t="s">
        <v>90</v>
      </c>
    </row>
    <row r="9" spans="1:9" s="95" customFormat="1" ht="66" customHeight="1" hidden="1">
      <c r="A9" s="131"/>
      <c r="B9" s="131"/>
      <c r="C9" s="131"/>
      <c r="D9" s="138"/>
      <c r="E9" s="133"/>
      <c r="F9" s="133"/>
      <c r="G9" s="133"/>
      <c r="H9" s="133"/>
      <c r="I9" s="133"/>
    </row>
    <row r="10" spans="1:9" s="95" customFormat="1" ht="108" customHeight="1">
      <c r="A10" s="182" t="s">
        <v>580</v>
      </c>
      <c r="B10" s="183" t="s">
        <v>89</v>
      </c>
      <c r="C10" s="182" t="s">
        <v>468</v>
      </c>
      <c r="D10" s="128" t="s">
        <v>90</v>
      </c>
      <c r="E10" s="133" t="s">
        <v>88</v>
      </c>
      <c r="F10" s="133"/>
      <c r="G10" s="133"/>
      <c r="H10" s="133"/>
      <c r="I10" s="133">
        <v>400000</v>
      </c>
    </row>
    <row r="11" spans="1:9" ht="67.5" customHeight="1">
      <c r="A11" s="182" t="s">
        <v>585</v>
      </c>
      <c r="B11" s="183" t="s">
        <v>83</v>
      </c>
      <c r="C11" s="183" t="s">
        <v>584</v>
      </c>
      <c r="D11" s="132" t="s">
        <v>82</v>
      </c>
      <c r="E11" s="132" t="s">
        <v>97</v>
      </c>
      <c r="F11" s="133">
        <v>500000</v>
      </c>
      <c r="G11" s="133"/>
      <c r="H11" s="133"/>
      <c r="I11" s="133">
        <v>500000</v>
      </c>
    </row>
    <row r="12" spans="1:9" ht="67.5" customHeight="1" hidden="1">
      <c r="A12" s="131"/>
      <c r="B12" s="131"/>
      <c r="C12" s="131"/>
      <c r="D12" s="132"/>
      <c r="E12" s="139"/>
      <c r="F12" s="133"/>
      <c r="G12" s="133"/>
      <c r="H12" s="133"/>
      <c r="I12" s="133"/>
    </row>
    <row r="13" spans="1:9" ht="67.5" customHeight="1" hidden="1">
      <c r="A13" s="131"/>
      <c r="B13" s="131"/>
      <c r="C13" s="131"/>
      <c r="D13" s="132"/>
      <c r="E13" s="139"/>
      <c r="F13" s="133"/>
      <c r="G13" s="133"/>
      <c r="H13" s="133"/>
      <c r="I13" s="133"/>
    </row>
    <row r="14" spans="1:9" ht="67.5" customHeight="1" hidden="1">
      <c r="A14" s="131"/>
      <c r="B14" s="131"/>
      <c r="C14" s="131"/>
      <c r="D14" s="132"/>
      <c r="E14" s="139"/>
      <c r="F14" s="133"/>
      <c r="G14" s="133"/>
      <c r="H14" s="133"/>
      <c r="I14" s="133"/>
    </row>
    <row r="15" spans="1:9" ht="67.5" customHeight="1" hidden="1">
      <c r="A15" s="131"/>
      <c r="B15" s="131"/>
      <c r="C15" s="131"/>
      <c r="D15" s="132"/>
      <c r="E15" s="139"/>
      <c r="F15" s="133"/>
      <c r="G15" s="133"/>
      <c r="H15" s="133"/>
      <c r="I15" s="133"/>
    </row>
    <row r="16" spans="1:9" ht="67.5" customHeight="1" hidden="1">
      <c r="A16" s="131"/>
      <c r="B16" s="131"/>
      <c r="C16" s="131"/>
      <c r="D16" s="132"/>
      <c r="E16" s="132"/>
      <c r="F16" s="133"/>
      <c r="G16" s="133"/>
      <c r="H16" s="133"/>
      <c r="I16" s="133"/>
    </row>
    <row r="17" spans="1:9" ht="67.5" customHeight="1" hidden="1">
      <c r="A17" s="131"/>
      <c r="B17" s="131"/>
      <c r="C17" s="131"/>
      <c r="D17" s="132"/>
      <c r="E17" s="132"/>
      <c r="F17" s="133"/>
      <c r="G17" s="133"/>
      <c r="H17" s="133"/>
      <c r="I17" s="133"/>
    </row>
    <row r="18" spans="1:9" ht="67.5" customHeight="1" hidden="1">
      <c r="A18" s="131"/>
      <c r="B18" s="131"/>
      <c r="C18" s="131"/>
      <c r="D18" s="132"/>
      <c r="E18" s="132"/>
      <c r="F18" s="133"/>
      <c r="G18" s="133"/>
      <c r="H18" s="133"/>
      <c r="I18" s="133"/>
    </row>
    <row r="19" spans="1:9" ht="67.5" customHeight="1" hidden="1">
      <c r="A19" s="131"/>
      <c r="B19" s="131"/>
      <c r="C19" s="131"/>
      <c r="D19" s="132"/>
      <c r="E19" s="132"/>
      <c r="F19" s="133"/>
      <c r="G19" s="133"/>
      <c r="H19" s="133"/>
      <c r="I19" s="133"/>
    </row>
    <row r="20" spans="1:9" ht="67.5" customHeight="1" hidden="1">
      <c r="A20" s="131"/>
      <c r="B20" s="131"/>
      <c r="C20" s="131"/>
      <c r="D20" s="132"/>
      <c r="E20" s="132"/>
      <c r="F20" s="133"/>
      <c r="G20" s="133"/>
      <c r="H20" s="133"/>
      <c r="I20" s="133"/>
    </row>
    <row r="21" spans="1:9" ht="67.5" customHeight="1" hidden="1">
      <c r="A21" s="131"/>
      <c r="B21" s="131"/>
      <c r="C21" s="131"/>
      <c r="D21" s="132"/>
      <c r="E21" s="132"/>
      <c r="F21" s="133"/>
      <c r="G21" s="133"/>
      <c r="H21" s="133"/>
      <c r="I21" s="133"/>
    </row>
    <row r="22" spans="1:9" s="95" customFormat="1" ht="77.25" customHeight="1">
      <c r="A22" s="182" t="s">
        <v>588</v>
      </c>
      <c r="B22" s="183" t="s">
        <v>84</v>
      </c>
      <c r="C22" s="183" t="s">
        <v>587</v>
      </c>
      <c r="D22" s="134" t="s">
        <v>85</v>
      </c>
      <c r="E22" s="135" t="s">
        <v>86</v>
      </c>
      <c r="F22" s="141"/>
      <c r="G22" s="141"/>
      <c r="H22" s="141"/>
      <c r="I22" s="141">
        <v>2000000</v>
      </c>
    </row>
    <row r="23" spans="1:9" s="95" customFormat="1" ht="63">
      <c r="A23" s="182" t="s">
        <v>588</v>
      </c>
      <c r="B23" s="183" t="s">
        <v>84</v>
      </c>
      <c r="C23" s="183" t="s">
        <v>587</v>
      </c>
      <c r="D23" s="134" t="s">
        <v>85</v>
      </c>
      <c r="E23" s="135" t="s">
        <v>87</v>
      </c>
      <c r="F23" s="141"/>
      <c r="G23" s="141"/>
      <c r="H23" s="141"/>
      <c r="I23" s="141">
        <v>681000</v>
      </c>
    </row>
    <row r="24" spans="1:9" ht="14.25" customHeight="1" hidden="1">
      <c r="A24" s="142"/>
      <c r="B24" s="142"/>
      <c r="C24" s="131"/>
      <c r="D24" s="136"/>
      <c r="E24" s="141"/>
      <c r="F24" s="141"/>
      <c r="G24" s="141"/>
      <c r="H24" s="141"/>
      <c r="I24" s="133"/>
    </row>
    <row r="25" spans="1:9" ht="15.75" hidden="1">
      <c r="A25" s="142"/>
      <c r="B25" s="143"/>
      <c r="C25" s="140"/>
      <c r="D25" s="134"/>
      <c r="E25" s="141"/>
      <c r="F25" s="141"/>
      <c r="G25" s="141"/>
      <c r="H25" s="141"/>
      <c r="I25" s="133"/>
    </row>
    <row r="26" spans="1:9" ht="15.75" hidden="1">
      <c r="A26" s="142"/>
      <c r="B26" s="143"/>
      <c r="C26" s="140"/>
      <c r="D26" s="134"/>
      <c r="E26" s="141"/>
      <c r="F26" s="141"/>
      <c r="G26" s="141"/>
      <c r="H26" s="141"/>
      <c r="I26" s="133"/>
    </row>
    <row r="27" spans="1:9" ht="15.75" hidden="1">
      <c r="A27" s="142"/>
      <c r="B27" s="143"/>
      <c r="C27" s="140"/>
      <c r="D27" s="134"/>
      <c r="E27" s="141"/>
      <c r="F27" s="141"/>
      <c r="G27" s="141"/>
      <c r="H27" s="141"/>
      <c r="I27" s="133"/>
    </row>
    <row r="28" spans="1:9" ht="15.75" hidden="1">
      <c r="A28" s="142"/>
      <c r="B28" s="143"/>
      <c r="C28" s="140"/>
      <c r="D28" s="135"/>
      <c r="E28" s="133"/>
      <c r="F28" s="133"/>
      <c r="G28" s="133"/>
      <c r="H28" s="133"/>
      <c r="I28" s="133"/>
    </row>
    <row r="29" spans="1:9" ht="15.75" hidden="1">
      <c r="A29" s="142"/>
      <c r="B29" s="143"/>
      <c r="C29" s="140"/>
      <c r="D29" s="135"/>
      <c r="E29" s="133"/>
      <c r="F29" s="133"/>
      <c r="G29" s="133"/>
      <c r="H29" s="133"/>
      <c r="I29" s="133"/>
    </row>
    <row r="30" spans="1:9" ht="15.75" hidden="1">
      <c r="A30" s="142"/>
      <c r="B30" s="142"/>
      <c r="C30" s="131"/>
      <c r="D30" s="134"/>
      <c r="E30" s="141"/>
      <c r="F30" s="141"/>
      <c r="G30" s="141"/>
      <c r="H30" s="141"/>
      <c r="I30" s="133"/>
    </row>
    <row r="31" spans="1:9" ht="47.25" customHeight="1">
      <c r="A31" s="142">
        <v>600000</v>
      </c>
      <c r="B31" s="142"/>
      <c r="C31" s="131"/>
      <c r="D31" s="129" t="s">
        <v>91</v>
      </c>
      <c r="E31" s="141"/>
      <c r="F31" s="141">
        <v>3532000</v>
      </c>
      <c r="G31" s="141"/>
      <c r="H31" s="141"/>
      <c r="I31" s="133">
        <v>3576000</v>
      </c>
    </row>
    <row r="32" spans="1:9" ht="30" customHeight="1">
      <c r="A32" s="182" t="s">
        <v>470</v>
      </c>
      <c r="B32" s="183" t="s">
        <v>250</v>
      </c>
      <c r="C32" s="183" t="s">
        <v>251</v>
      </c>
      <c r="D32" s="248" t="s">
        <v>92</v>
      </c>
      <c r="E32" s="141" t="s">
        <v>88</v>
      </c>
      <c r="F32" s="141"/>
      <c r="G32" s="141"/>
      <c r="H32" s="141"/>
      <c r="I32" s="133">
        <v>44000</v>
      </c>
    </row>
    <row r="33" spans="1:9" ht="62.25" customHeight="1">
      <c r="A33" s="182" t="s">
        <v>470</v>
      </c>
      <c r="B33" s="183" t="s">
        <v>250</v>
      </c>
      <c r="C33" s="183" t="s">
        <v>251</v>
      </c>
      <c r="D33" s="134" t="s">
        <v>92</v>
      </c>
      <c r="E33" s="144" t="s">
        <v>99</v>
      </c>
      <c r="F33" s="141">
        <v>1500000</v>
      </c>
      <c r="G33" s="141"/>
      <c r="H33" s="141"/>
      <c r="I33" s="133">
        <v>1500000</v>
      </c>
    </row>
    <row r="34" spans="1:9" ht="47.25">
      <c r="A34" s="183" t="s">
        <v>597</v>
      </c>
      <c r="B34" s="182" t="s">
        <v>598</v>
      </c>
      <c r="C34" s="182" t="s">
        <v>130</v>
      </c>
      <c r="D34" s="134" t="s">
        <v>93</v>
      </c>
      <c r="E34" s="145" t="s">
        <v>94</v>
      </c>
      <c r="F34" s="141">
        <v>2032000</v>
      </c>
      <c r="G34" s="141"/>
      <c r="H34" s="141"/>
      <c r="I34" s="133">
        <v>2032000</v>
      </c>
    </row>
    <row r="35" spans="1:9" ht="15.75" hidden="1">
      <c r="A35" s="142"/>
      <c r="B35" s="142"/>
      <c r="C35" s="131"/>
      <c r="D35" s="134"/>
      <c r="E35" s="141"/>
      <c r="F35" s="141"/>
      <c r="G35" s="141"/>
      <c r="H35" s="141"/>
      <c r="I35" s="133"/>
    </row>
    <row r="36" spans="1:9" ht="47.25" customHeight="1">
      <c r="A36" s="142">
        <v>1000000</v>
      </c>
      <c r="B36" s="142"/>
      <c r="C36" s="131"/>
      <c r="D36" s="130" t="s">
        <v>95</v>
      </c>
      <c r="E36" s="141"/>
      <c r="F36" s="141"/>
      <c r="G36" s="141"/>
      <c r="H36" s="141"/>
      <c r="I36" s="133">
        <v>88000</v>
      </c>
    </row>
    <row r="37" spans="1:9" ht="56.25" customHeight="1" hidden="1">
      <c r="A37" s="142"/>
      <c r="B37" s="142"/>
      <c r="C37" s="131"/>
      <c r="D37" s="134"/>
      <c r="E37" s="141"/>
      <c r="F37" s="141"/>
      <c r="G37" s="141"/>
      <c r="H37" s="141"/>
      <c r="I37" s="133"/>
    </row>
    <row r="38" spans="1:9" ht="15.75">
      <c r="A38" s="182" t="s">
        <v>381</v>
      </c>
      <c r="B38" s="183" t="s">
        <v>382</v>
      </c>
      <c r="C38" s="182" t="s">
        <v>383</v>
      </c>
      <c r="D38" s="134" t="s">
        <v>96</v>
      </c>
      <c r="E38" s="141" t="s">
        <v>88</v>
      </c>
      <c r="F38" s="141"/>
      <c r="G38" s="141"/>
      <c r="H38" s="141"/>
      <c r="I38" s="133">
        <v>88000</v>
      </c>
    </row>
    <row r="39" spans="1:9" s="95" customFormat="1" ht="24.75" customHeight="1">
      <c r="A39" s="143"/>
      <c r="B39" s="143"/>
      <c r="C39" s="140"/>
      <c r="D39" s="136" t="s">
        <v>11</v>
      </c>
      <c r="E39" s="146"/>
      <c r="F39" s="147">
        <f>F36+F31+F7</f>
        <v>4032000</v>
      </c>
      <c r="G39" s="146"/>
      <c r="H39" s="146"/>
      <c r="I39" s="147">
        <f>I36+I31+I7</f>
        <v>7245000</v>
      </c>
    </row>
    <row r="41" spans="1:9" s="119" customFormat="1" ht="18" customHeight="1">
      <c r="A41" s="118" t="s">
        <v>100</v>
      </c>
      <c r="B41" s="388"/>
      <c r="C41" s="388"/>
      <c r="D41" s="388"/>
      <c r="E41" s="388"/>
      <c r="F41" s="388"/>
      <c r="G41" s="388"/>
      <c r="H41" s="388"/>
      <c r="I41" s="388"/>
    </row>
    <row r="42" spans="4:16" ht="20.25" customHeight="1">
      <c r="D42" s="3"/>
      <c r="E42" s="3"/>
      <c r="F42" s="3"/>
      <c r="G42" s="3"/>
      <c r="H42" s="3"/>
      <c r="I42" s="3"/>
      <c r="J42" s="2"/>
      <c r="K42" s="2"/>
      <c r="L42" s="2"/>
      <c r="M42" s="2"/>
      <c r="N42" s="2"/>
      <c r="O42" s="2"/>
      <c r="P42" s="2"/>
    </row>
    <row r="43" spans="4:16" ht="20.25" customHeight="1">
      <c r="D43" s="3"/>
      <c r="E43" s="3"/>
      <c r="F43" s="3"/>
      <c r="G43" s="3"/>
      <c r="H43" s="3"/>
      <c r="I43" s="3"/>
      <c r="J43" s="2"/>
      <c r="K43" s="2"/>
      <c r="L43" s="2"/>
      <c r="M43" s="2"/>
      <c r="N43" s="2"/>
      <c r="O43" s="2"/>
      <c r="P43" s="2"/>
    </row>
    <row r="44" spans="1:16" ht="28.5" customHeight="1">
      <c r="A44" s="389" t="s">
        <v>638</v>
      </c>
      <c r="B44" s="389"/>
      <c r="C44" s="389"/>
      <c r="D44" s="389"/>
      <c r="E44" s="389"/>
      <c r="F44" s="389"/>
      <c r="G44" s="389"/>
      <c r="H44" s="389"/>
      <c r="I44" s="389"/>
      <c r="J44" s="82"/>
      <c r="K44" s="82"/>
      <c r="L44" s="82"/>
      <c r="M44" s="82"/>
      <c r="N44" s="82"/>
      <c r="O44" s="82"/>
      <c r="P44" s="82"/>
    </row>
    <row r="45" spans="1:16" ht="21" customHeight="1">
      <c r="A45" s="385"/>
      <c r="B45" s="385"/>
      <c r="C45" s="385"/>
      <c r="D45" s="385"/>
      <c r="E45" s="385"/>
      <c r="F45" s="385"/>
      <c r="G45" s="385"/>
      <c r="H45" s="385"/>
      <c r="I45" s="385"/>
      <c r="J45" s="385"/>
      <c r="K45" s="385"/>
      <c r="L45" s="385"/>
      <c r="M45" s="385"/>
      <c r="N45" s="385"/>
      <c r="O45" s="385"/>
      <c r="P45" s="385"/>
    </row>
    <row r="46" spans="1:16" ht="12.75">
      <c r="A46" s="384"/>
      <c r="B46" s="384"/>
      <c r="C46" s="384"/>
      <c r="D46" s="384"/>
      <c r="E46" s="384"/>
      <c r="F46" s="384"/>
      <c r="G46" s="384"/>
      <c r="H46" s="384"/>
      <c r="I46" s="384"/>
      <c r="J46" s="384"/>
      <c r="K46" s="384"/>
      <c r="L46" s="384"/>
      <c r="M46" s="384"/>
      <c r="N46" s="384"/>
      <c r="O46" s="384"/>
      <c r="P46" s="384"/>
    </row>
    <row r="47" spans="1:16" ht="12.75">
      <c r="A47" s="385"/>
      <c r="B47" s="385"/>
      <c r="C47" s="385"/>
      <c r="D47" s="385"/>
      <c r="E47" s="385"/>
      <c r="F47" s="385"/>
      <c r="G47" s="385"/>
      <c r="H47" s="385"/>
      <c r="I47" s="385"/>
      <c r="J47" s="83"/>
      <c r="K47" s="83"/>
      <c r="L47" s="83"/>
      <c r="M47" s="83"/>
      <c r="N47" s="83"/>
      <c r="O47" s="83"/>
      <c r="P47" s="83"/>
    </row>
    <row r="48" spans="1:16" ht="12.75">
      <c r="A48" s="384"/>
      <c r="B48" s="384"/>
      <c r="C48" s="384"/>
      <c r="D48" s="384"/>
      <c r="E48" s="384"/>
      <c r="F48" s="384"/>
      <c r="G48" s="384"/>
      <c r="H48" s="384"/>
      <c r="I48" s="384"/>
      <c r="J48" s="384"/>
      <c r="K48" s="384"/>
      <c r="L48" s="384"/>
      <c r="M48" s="384"/>
      <c r="N48" s="384"/>
      <c r="O48" s="384"/>
      <c r="P48" s="384"/>
    </row>
  </sheetData>
  <sheetProtection/>
  <mergeCells count="8">
    <mergeCell ref="H2:I2"/>
    <mergeCell ref="A46:P46"/>
    <mergeCell ref="A47:I47"/>
    <mergeCell ref="A48:P48"/>
    <mergeCell ref="A3:I3"/>
    <mergeCell ref="B41:I41"/>
    <mergeCell ref="A45:P45"/>
    <mergeCell ref="A44:I44"/>
  </mergeCells>
  <printOptions horizontalCentered="1"/>
  <pageMargins left="0.19" right="0" top="0.77" bottom="0.31496062992125984" header="0.2362204724409449" footer="0.1968503937007874"/>
  <pageSetup horizontalDpi="600" verticalDpi="600" orientation="landscape" paperSize="9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="70" zoomScaleNormal="70" zoomScalePageLayoutView="0" workbookViewId="0" topLeftCell="A1">
      <selection activeCell="P11" sqref="P11"/>
    </sheetView>
  </sheetViews>
  <sheetFormatPr defaultColWidth="10.66015625" defaultRowHeight="12.75"/>
  <cols>
    <col min="1" max="1" width="16.33203125" style="85" customWidth="1"/>
    <col min="2" max="2" width="11.83203125" style="85" customWidth="1"/>
    <col min="3" max="3" width="10" style="85" customWidth="1"/>
    <col min="4" max="4" width="47.33203125" style="44" customWidth="1"/>
    <col min="5" max="5" width="67" style="44" customWidth="1"/>
    <col min="6" max="6" width="14.33203125" style="44" customWidth="1"/>
    <col min="7" max="7" width="14" style="44" customWidth="1"/>
    <col min="8" max="8" width="0.1640625" style="44" hidden="1" customWidth="1"/>
    <col min="9" max="9" width="20.33203125" style="44" customWidth="1"/>
    <col min="10" max="16384" width="10.66015625" style="44" customWidth="1"/>
  </cols>
  <sheetData>
    <row r="1" spans="8:9" ht="15.75" customHeight="1">
      <c r="H1" s="390" t="s">
        <v>55</v>
      </c>
      <c r="I1" s="390"/>
    </row>
    <row r="2" spans="7:9" ht="12.75" customHeight="1">
      <c r="G2" s="394" t="s">
        <v>624</v>
      </c>
      <c r="H2" s="395"/>
      <c r="I2" s="395"/>
    </row>
    <row r="3" spans="7:9" ht="33.75" customHeight="1">
      <c r="G3" s="395"/>
      <c r="H3" s="395"/>
      <c r="I3" s="395"/>
    </row>
    <row r="4" spans="7:9" ht="12.75">
      <c r="G4" s="395"/>
      <c r="H4" s="395"/>
      <c r="I4" s="395"/>
    </row>
    <row r="5" spans="1:9" ht="40.5" customHeight="1">
      <c r="A5" s="391" t="s">
        <v>619</v>
      </c>
      <c r="B5" s="391"/>
      <c r="C5" s="391"/>
      <c r="D5" s="391"/>
      <c r="E5" s="391"/>
      <c r="F5" s="391"/>
      <c r="G5" s="391"/>
      <c r="H5" s="391"/>
      <c r="I5" s="391"/>
    </row>
    <row r="6" ht="12.75">
      <c r="H6" s="249"/>
    </row>
    <row r="7" spans="1:9" s="62" customFormat="1" ht="26.25" customHeight="1">
      <c r="A7" s="348" t="s">
        <v>56</v>
      </c>
      <c r="B7" s="348" t="s">
        <v>57</v>
      </c>
      <c r="C7" s="348" t="s">
        <v>38</v>
      </c>
      <c r="D7" s="348" t="s">
        <v>21</v>
      </c>
      <c r="E7" s="392" t="s">
        <v>16</v>
      </c>
      <c r="F7" s="348" t="s">
        <v>58</v>
      </c>
      <c r="G7" s="339" t="s">
        <v>3</v>
      </c>
      <c r="H7" s="396"/>
      <c r="I7" s="348" t="s">
        <v>17</v>
      </c>
    </row>
    <row r="8" spans="1:9" s="62" customFormat="1" ht="54" customHeight="1">
      <c r="A8" s="349"/>
      <c r="B8" s="350"/>
      <c r="C8" s="350"/>
      <c r="D8" s="350"/>
      <c r="E8" s="393"/>
      <c r="F8" s="350"/>
      <c r="G8" s="341"/>
      <c r="H8" s="397"/>
      <c r="I8" s="350"/>
    </row>
    <row r="9" spans="1:9" ht="12.75">
      <c r="A9" s="250">
        <v>1</v>
      </c>
      <c r="B9" s="251"/>
      <c r="C9" s="251"/>
      <c r="D9" s="252">
        <v>3</v>
      </c>
      <c r="E9" s="253">
        <v>4</v>
      </c>
      <c r="F9" s="254">
        <v>5</v>
      </c>
      <c r="G9" s="254">
        <v>6</v>
      </c>
      <c r="H9" s="254"/>
      <c r="I9" s="254">
        <v>7</v>
      </c>
    </row>
    <row r="10" spans="1:9" s="122" customFormat="1" ht="51.75" customHeight="1">
      <c r="A10" s="255" t="s">
        <v>7</v>
      </c>
      <c r="B10" s="256"/>
      <c r="C10" s="256"/>
      <c r="D10" s="257" t="s">
        <v>68</v>
      </c>
      <c r="E10" s="258"/>
      <c r="F10" s="259">
        <v>445400</v>
      </c>
      <c r="G10" s="259"/>
      <c r="H10" s="259"/>
      <c r="I10" s="259">
        <v>445400</v>
      </c>
    </row>
    <row r="11" spans="1:9" s="121" customFormat="1" ht="60.75" customHeight="1">
      <c r="A11" s="281" t="s">
        <v>589</v>
      </c>
      <c r="B11" s="282" t="s">
        <v>240</v>
      </c>
      <c r="C11" s="282" t="s">
        <v>23</v>
      </c>
      <c r="D11" s="283" t="s">
        <v>241</v>
      </c>
      <c r="E11" s="260" t="s">
        <v>64</v>
      </c>
      <c r="F11" s="261">
        <v>20000</v>
      </c>
      <c r="G11" s="261">
        <v>0</v>
      </c>
      <c r="H11" s="261"/>
      <c r="I11" s="261">
        <f>F11+H11</f>
        <v>20000</v>
      </c>
    </row>
    <row r="12" spans="1:9" s="121" customFormat="1" ht="66" customHeight="1">
      <c r="A12" s="284" t="s">
        <v>627</v>
      </c>
      <c r="B12" s="285" t="s">
        <v>626</v>
      </c>
      <c r="C12" s="286">
        <v>1060</v>
      </c>
      <c r="D12" s="97" t="s">
        <v>44</v>
      </c>
      <c r="E12" s="262" t="s">
        <v>65</v>
      </c>
      <c r="F12" s="261">
        <v>100000</v>
      </c>
      <c r="G12" s="263"/>
      <c r="H12" s="261"/>
      <c r="I12" s="261">
        <f>F12+G12</f>
        <v>100000</v>
      </c>
    </row>
    <row r="13" spans="1:9" ht="30.75" customHeight="1" hidden="1">
      <c r="A13" s="264"/>
      <c r="B13" s="265"/>
      <c r="C13" s="265"/>
      <c r="D13" s="266"/>
      <c r="E13" s="267"/>
      <c r="F13" s="268"/>
      <c r="G13" s="269"/>
      <c r="H13" s="268"/>
      <c r="I13" s="268"/>
    </row>
    <row r="14" spans="1:9" ht="33.75" customHeight="1" hidden="1">
      <c r="A14" s="270">
        <v>53</v>
      </c>
      <c r="B14" s="270"/>
      <c r="C14" s="270"/>
      <c r="D14" s="271" t="s">
        <v>60</v>
      </c>
      <c r="E14" s="272"/>
      <c r="F14" s="273">
        <f>F15</f>
        <v>0</v>
      </c>
      <c r="G14" s="274">
        <f>G15</f>
        <v>0</v>
      </c>
      <c r="H14" s="275"/>
      <c r="I14" s="273">
        <f>F14+H14</f>
        <v>0</v>
      </c>
    </row>
    <row r="15" spans="1:9" ht="39.75" customHeight="1" hidden="1">
      <c r="A15" s="276" t="s">
        <v>61</v>
      </c>
      <c r="B15" s="277"/>
      <c r="C15" s="277"/>
      <c r="D15" s="278" t="s">
        <v>62</v>
      </c>
      <c r="E15" s="267" t="s">
        <v>577</v>
      </c>
      <c r="F15" s="268"/>
      <c r="G15" s="267"/>
      <c r="H15" s="268"/>
      <c r="I15" s="268"/>
    </row>
    <row r="16" spans="1:9" ht="81.75" customHeight="1">
      <c r="A16" s="282" t="s">
        <v>117</v>
      </c>
      <c r="B16" s="282" t="s">
        <v>118</v>
      </c>
      <c r="C16" s="282" t="s">
        <v>119</v>
      </c>
      <c r="D16" s="287" t="s">
        <v>120</v>
      </c>
      <c r="E16" s="407" t="s">
        <v>625</v>
      </c>
      <c r="F16" s="398">
        <v>260000</v>
      </c>
      <c r="G16" s="400"/>
      <c r="H16" s="268"/>
      <c r="I16" s="398">
        <v>260000</v>
      </c>
    </row>
    <row r="17" spans="1:9" ht="81.75" customHeight="1">
      <c r="A17" s="281" t="s">
        <v>128</v>
      </c>
      <c r="B17" s="282" t="s">
        <v>129</v>
      </c>
      <c r="C17" s="282" t="s">
        <v>130</v>
      </c>
      <c r="D17" s="283" t="s">
        <v>131</v>
      </c>
      <c r="E17" s="408"/>
      <c r="F17" s="399"/>
      <c r="G17" s="401"/>
      <c r="H17" s="268"/>
      <c r="I17" s="399"/>
    </row>
    <row r="18" spans="1:9" ht="81.75" customHeight="1">
      <c r="A18" s="281" t="s">
        <v>400</v>
      </c>
      <c r="B18" s="282" t="s">
        <v>229</v>
      </c>
      <c r="C18" s="282" t="s">
        <v>218</v>
      </c>
      <c r="D18" s="283" t="s">
        <v>230</v>
      </c>
      <c r="E18" s="409" t="s">
        <v>636</v>
      </c>
      <c r="F18" s="279">
        <v>65400</v>
      </c>
      <c r="G18" s="280"/>
      <c r="H18" s="268"/>
      <c r="I18" s="279">
        <v>65400</v>
      </c>
    </row>
    <row r="19" spans="1:9" ht="81.75" customHeight="1">
      <c r="A19" s="288">
        <v>800000</v>
      </c>
      <c r="B19" s="289"/>
      <c r="C19" s="289"/>
      <c r="D19" s="290" t="s">
        <v>620</v>
      </c>
      <c r="E19" s="292"/>
      <c r="F19" s="291">
        <v>759000</v>
      </c>
      <c r="G19" s="292"/>
      <c r="H19" s="291"/>
      <c r="I19" s="291">
        <v>759000</v>
      </c>
    </row>
    <row r="20" spans="1:9" ht="117.75" customHeight="1">
      <c r="A20" s="281" t="s">
        <v>326</v>
      </c>
      <c r="B20" s="282" t="s">
        <v>327</v>
      </c>
      <c r="C20" s="282" t="s">
        <v>19</v>
      </c>
      <c r="D20" s="283" t="s">
        <v>328</v>
      </c>
      <c r="E20" s="262" t="s">
        <v>617</v>
      </c>
      <c r="F20" s="268">
        <v>19000</v>
      </c>
      <c r="G20" s="267"/>
      <c r="H20" s="268"/>
      <c r="I20" s="268">
        <v>19000</v>
      </c>
    </row>
    <row r="21" spans="1:9" ht="63.75" customHeight="1">
      <c r="A21" s="281" t="s">
        <v>602</v>
      </c>
      <c r="B21" s="282" t="s">
        <v>206</v>
      </c>
      <c r="C21" s="282" t="s">
        <v>203</v>
      </c>
      <c r="D21" s="283" t="s">
        <v>207</v>
      </c>
      <c r="E21" s="262" t="s">
        <v>618</v>
      </c>
      <c r="F21" s="268">
        <v>50000</v>
      </c>
      <c r="G21" s="267"/>
      <c r="H21" s="268"/>
      <c r="I21" s="268">
        <v>50000</v>
      </c>
    </row>
    <row r="22" spans="1:9" ht="105.75" customHeight="1">
      <c r="A22" s="281" t="s">
        <v>604</v>
      </c>
      <c r="B22" s="282" t="s">
        <v>126</v>
      </c>
      <c r="C22" s="281" t="s">
        <v>124</v>
      </c>
      <c r="D22" s="283" t="s">
        <v>127</v>
      </c>
      <c r="E22" s="405" t="s">
        <v>622</v>
      </c>
      <c r="F22" s="403">
        <v>30000</v>
      </c>
      <c r="G22" s="267"/>
      <c r="H22" s="268"/>
      <c r="I22" s="268">
        <v>30000</v>
      </c>
    </row>
    <row r="23" spans="1:9" ht="105.75" customHeight="1">
      <c r="A23" s="281" t="s">
        <v>601</v>
      </c>
      <c r="B23" s="282" t="s">
        <v>287</v>
      </c>
      <c r="C23" s="282" t="s">
        <v>284</v>
      </c>
      <c r="D23" s="283" t="s">
        <v>288</v>
      </c>
      <c r="E23" s="406" t="s">
        <v>621</v>
      </c>
      <c r="F23" s="403">
        <v>330000</v>
      </c>
      <c r="G23" s="267"/>
      <c r="H23" s="268"/>
      <c r="I23" s="268">
        <v>330000</v>
      </c>
    </row>
    <row r="24" spans="1:9" ht="63.75" customHeight="1">
      <c r="A24" s="281" t="s">
        <v>604</v>
      </c>
      <c r="B24" s="282" t="s">
        <v>126</v>
      </c>
      <c r="C24" s="281" t="s">
        <v>124</v>
      </c>
      <c r="D24" s="283" t="s">
        <v>127</v>
      </c>
      <c r="E24" s="405" t="s">
        <v>623</v>
      </c>
      <c r="F24" s="403">
        <v>200000</v>
      </c>
      <c r="G24" s="267"/>
      <c r="H24" s="268"/>
      <c r="I24" s="268">
        <v>200000</v>
      </c>
    </row>
    <row r="25" spans="1:9" ht="63.75" customHeight="1">
      <c r="A25" s="281" t="s">
        <v>604</v>
      </c>
      <c r="B25" s="282" t="s">
        <v>126</v>
      </c>
      <c r="C25" s="281" t="s">
        <v>124</v>
      </c>
      <c r="D25" s="283" t="s">
        <v>127</v>
      </c>
      <c r="E25" s="404" t="s">
        <v>634</v>
      </c>
      <c r="F25" s="268">
        <v>130000</v>
      </c>
      <c r="G25" s="267"/>
      <c r="H25" s="268"/>
      <c r="I25" s="268">
        <v>130000</v>
      </c>
    </row>
    <row r="26" spans="1:9" s="296" customFormat="1" ht="27" customHeight="1">
      <c r="A26" s="293"/>
      <c r="B26" s="293"/>
      <c r="C26" s="293"/>
      <c r="D26" s="294" t="s">
        <v>63</v>
      </c>
      <c r="E26" s="295"/>
      <c r="F26" s="294">
        <f>F19+F10</f>
        <v>1204400</v>
      </c>
      <c r="G26" s="294"/>
      <c r="H26" s="294"/>
      <c r="I26" s="294">
        <f>F26+G26</f>
        <v>1204400</v>
      </c>
    </row>
    <row r="27" spans="1:9" ht="12.75" customHeight="1" hidden="1">
      <c r="A27" s="86"/>
      <c r="B27" s="86"/>
      <c r="C27" s="86"/>
      <c r="D27" s="84"/>
      <c r="E27" s="84"/>
      <c r="F27" s="84"/>
      <c r="G27" s="84"/>
      <c r="H27" s="84"/>
      <c r="I27" s="84"/>
    </row>
    <row r="28" spans="1:9" ht="12.75" customHeight="1" hidden="1">
      <c r="A28" s="86"/>
      <c r="B28" s="86"/>
      <c r="C28" s="86"/>
      <c r="D28" s="84"/>
      <c r="E28" s="84"/>
      <c r="F28" s="84"/>
      <c r="G28" s="84"/>
      <c r="H28" s="84"/>
      <c r="I28" s="84"/>
    </row>
    <row r="29" ht="18" customHeight="1"/>
    <row r="30" spans="1:8" s="243" customFormat="1" ht="25.5" customHeight="1">
      <c r="A30" s="297" t="s">
        <v>635</v>
      </c>
      <c r="B30" s="298"/>
      <c r="C30" s="298"/>
      <c r="D30" s="242"/>
      <c r="F30" s="299"/>
      <c r="H30" s="244"/>
    </row>
    <row r="31" spans="1:6" ht="15.75">
      <c r="A31" s="87"/>
      <c r="B31" s="87"/>
      <c r="C31" s="87"/>
      <c r="D31" s="61"/>
      <c r="E31" s="62"/>
      <c r="F31" s="62"/>
    </row>
  </sheetData>
  <sheetProtection/>
  <mergeCells count="16">
    <mergeCell ref="G2:I4"/>
    <mergeCell ref="H7:H8"/>
    <mergeCell ref="E16:E17"/>
    <mergeCell ref="F16:F17"/>
    <mergeCell ref="G16:G17"/>
    <mergeCell ref="I16:I17"/>
    <mergeCell ref="H1:I1"/>
    <mergeCell ref="I7:I8"/>
    <mergeCell ref="A5:I5"/>
    <mergeCell ref="A7:A8"/>
    <mergeCell ref="F7:F8"/>
    <mergeCell ref="E7:E8"/>
    <mergeCell ref="B7:B8"/>
    <mergeCell ref="C7:C8"/>
    <mergeCell ref="D7:D8"/>
    <mergeCell ref="G7:G8"/>
  </mergeCells>
  <printOptions/>
  <pageMargins left="0.22" right="0.1968503937007874" top="0.57" bottom="0.27" header="0.5118110236220472" footer="0.28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sekretar</cp:lastModifiedBy>
  <cp:lastPrinted>2018-01-15T06:31:31Z</cp:lastPrinted>
  <dcterms:created xsi:type="dcterms:W3CDTF">2014-01-17T10:52:16Z</dcterms:created>
  <dcterms:modified xsi:type="dcterms:W3CDTF">2018-01-15T06:32:22Z</dcterms:modified>
  <cp:category/>
  <cp:version/>
  <cp:contentType/>
  <cp:contentStatus/>
</cp:coreProperties>
</file>