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3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'3 міс.18'!$4:$6</definedName>
    <definedName name="_xlnm.Print_Area" localSheetId="0">'3 міс.18'!$A$1:$L$118</definedName>
  </definedNames>
  <calcPr fullCalcOnLoad="1"/>
</workbook>
</file>

<file path=xl/sharedStrings.xml><?xml version="1.0" encoding="utf-8"?>
<sst xmlns="http://schemas.openxmlformats.org/spreadsheetml/2006/main" count="130" uniqueCount="125">
  <si>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</si>
  <si>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</si>
  <si>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</si>
  <si>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</si>
  <si>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</si>
  <si>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</si>
  <si>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</si>
  <si>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</si>
  <si>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</si>
  <si>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</si>
  <si>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</si>
  <si>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</si>
  <si>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</si>
  <si>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</si>
  <si>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</si>
  <si>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</si>
  <si>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</si>
  <si>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</si>
  <si>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</si>
  <si>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</si>
  <si>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</si>
  <si>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</si>
  <si>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</si>
  <si>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</si>
  <si>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</si>
  <si>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</si>
  <si>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</si>
  <si>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</si>
  <si>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</si>
  <si>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</si>
  <si>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</si>
  <si>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</si>
  <si>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</si>
  <si>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</si>
  <si>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</si>
  <si>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</si>
  <si>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</si>
  <si>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</si>
  <si>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</si>
  <si>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</si>
  <si>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</si>
  <si>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</si>
  <si>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</si>
  <si>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</si>
  <si>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</si>
  <si>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</si>
  <si>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</si>
  <si>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</si>
  <si>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</si>
  <si>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</si>
  <si>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</si>
  <si>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</si>
  <si>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</si>
  <si>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</si>
  <si>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</si>
  <si>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</si>
  <si>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</si>
  <si>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</si>
  <si>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</si>
  <si>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</si>
  <si>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</si>
  <si>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</si>
  <si>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</si>
  <si>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</si>
  <si>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</si>
  <si>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</si>
  <si>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</si>
  <si>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</si>
  <si>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</si>
  <si>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</si>
  <si>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</si>
  <si>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</si>
  <si>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</si>
  <si>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</si>
  <si>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</si>
  <si>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</si>
  <si>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</si>
  <si>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</si>
  <si>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</si>
  <si>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</si>
  <si>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</si>
  <si>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</si>
  <si>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</si>
  <si>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</si>
  <si>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</si>
  <si>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</si>
  <si>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</si>
  <si>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</si>
  <si>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</si>
  <si>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</si>
  <si>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</si>
  <si>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</si>
  <si>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</si>
  <si>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</si>
  <si>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</si>
  <si>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</si>
  <si>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</si>
  <si>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</si>
  <si>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</si>
  <si>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</si>
  <si>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</si>
  <si>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</si>
  <si>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</si>
  <si>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</si>
  <si>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</si>
  <si>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</si>
  <si>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</si>
  <si>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</si>
  <si>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</si>
  <si>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</si>
  <si>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</si>
  <si>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</si>
  <si>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</si>
  <si>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</si>
  <si>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</si>
  <si>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</si>
  <si>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</si>
  <si>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</si>
  <si>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</si>
  <si>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</si>
  <si>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Виконання міського бюджету за І півріччя  2018 року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</si>
  <si>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</si>
  <si>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</si>
  <si>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</si>
  <si>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до рішення 41 сесії   7 -го  скликання міської ради від 17.08.2018 року "Про  звіт про виконання міського бюджету за  І півріччя 2018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</si>
</sst>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62" fillId="0" borderId="13" xfId="0" applyFont="1" applyBorder="1" applyAlignment="1">
      <alignment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4" fillId="0" borderId="56" xfId="0" applyFont="1" applyBorder="1" applyAlignment="1" applyProtection="1">
      <alignment horizontal="center" vertical="center" wrapText="1"/>
      <protection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  <protection/>
    </xf>
    <xf numFmtId="0" fontId="15" fillId="0" borderId="5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49" fontId="5" fillId="0" borderId="59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  <xf numFmtId="0" fontId="22" fillId="0" borderId="61" xfId="53" applyFont="1" applyFill="1" applyBorder="1" applyAlignment="1" applyProtection="1">
      <alignment horizontal="center" vertical="center" wrapText="1"/>
      <protection/>
    </xf>
    <xf numFmtId="0" fontId="22" fillId="0" borderId="62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75" zoomScaleNormal="75" zoomScaleSheetLayoutView="70" zoomScalePageLayoutView="0" workbookViewId="0" topLeftCell="A1">
      <selection activeCell="X8" sqref="X8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/>
      <c r="H1" s="162" t="s">
        <v>62</v>
      </c>
      <c r="I1" s="163"/>
      <c r="J1" s="163"/>
      <c r="K1" s="163"/>
      <c r="L1" s="163"/>
    </row>
    <row r="2" spans="1:12" s="3" customFormat="1" ht="64.5" customHeight="1">
      <c r="A2" s="177"/>
      <c r="B2" s="177"/>
      <c r="C2" s="177"/>
      <c r="D2" s="177"/>
      <c r="E2" s="177"/>
      <c r="F2" s="2"/>
      <c r="G2" s="2"/>
      <c r="H2" s="164" t="s">
        <v>124</v>
      </c>
      <c r="I2" s="165"/>
      <c r="J2" s="165"/>
      <c r="K2" s="165"/>
      <c r="L2" s="165"/>
    </row>
    <row r="3" spans="1:12" s="4" customFormat="1" ht="32.25" customHeight="1" thickBot="1">
      <c r="A3" s="181" t="s">
        <v>120</v>
      </c>
      <c r="B3" s="182"/>
      <c r="C3" s="182"/>
      <c r="D3" s="182"/>
      <c r="E3" s="182"/>
      <c r="F3" s="182"/>
      <c r="G3" s="182"/>
      <c r="H3" s="182"/>
      <c r="I3" s="182"/>
      <c r="J3" s="5"/>
      <c r="K3" s="6" t="s">
        <v>0</v>
      </c>
      <c r="L3" s="4" t="s">
        <v>69</v>
      </c>
    </row>
    <row r="4" spans="1:12" s="4" customFormat="1" ht="30.75" customHeight="1">
      <c r="A4" s="183" t="s">
        <v>67</v>
      </c>
      <c r="B4" s="174" t="s">
        <v>1</v>
      </c>
      <c r="C4" s="23"/>
      <c r="D4" s="178" t="s">
        <v>83</v>
      </c>
      <c r="E4" s="166" t="s">
        <v>59</v>
      </c>
      <c r="F4" s="35" t="s">
        <v>49</v>
      </c>
      <c r="G4" s="166" t="s">
        <v>74</v>
      </c>
      <c r="H4" s="166" t="s">
        <v>47</v>
      </c>
      <c r="I4" s="166" t="s">
        <v>61</v>
      </c>
      <c r="J4" s="169" t="s">
        <v>60</v>
      </c>
      <c r="K4" s="40" t="s">
        <v>48</v>
      </c>
      <c r="L4" s="186" t="s">
        <v>70</v>
      </c>
    </row>
    <row r="5" spans="1:12" s="4" customFormat="1" ht="59.25" customHeight="1">
      <c r="A5" s="184"/>
      <c r="B5" s="175"/>
      <c r="C5" s="7"/>
      <c r="D5" s="179"/>
      <c r="E5" s="172"/>
      <c r="F5" s="36"/>
      <c r="G5" s="172"/>
      <c r="H5" s="172"/>
      <c r="I5" s="167"/>
      <c r="J5" s="170"/>
      <c r="K5" s="41" t="s">
        <v>52</v>
      </c>
      <c r="L5" s="187"/>
    </row>
    <row r="6" spans="1:12" ht="1.5" customHeight="1" thickBot="1">
      <c r="A6" s="135"/>
      <c r="B6" s="176"/>
      <c r="C6" s="136" t="s">
        <v>2</v>
      </c>
      <c r="D6" s="180"/>
      <c r="E6" s="173"/>
      <c r="F6" s="137"/>
      <c r="G6" s="173"/>
      <c r="H6" s="173"/>
      <c r="I6" s="168"/>
      <c r="J6" s="171"/>
      <c r="K6" s="138"/>
      <c r="L6" s="188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57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60410395</v>
      </c>
      <c r="E10" s="64">
        <f>SUM(E12:E34)</f>
        <v>7.3</v>
      </c>
      <c r="F10" s="64">
        <v>1476.4</v>
      </c>
      <c r="G10" s="64">
        <f>SUM(G12:G34)</f>
        <v>25787073</v>
      </c>
      <c r="H10" s="64">
        <f>SUM(H12:H34)</f>
        <v>29146967</v>
      </c>
      <c r="I10" s="77">
        <f aca="true" t="shared" si="0" ref="I10:I22">IF(D10=0,"",H10/D10)</f>
        <v>0.4824826422671131</v>
      </c>
      <c r="J10" s="26">
        <f>H10/E10</f>
        <v>3992735.205479452</v>
      </c>
      <c r="K10" s="44">
        <f>H10/F10</f>
        <v>19741.917502031967</v>
      </c>
      <c r="L10" s="47">
        <f aca="true" t="shared" si="1" ref="L10:L22">IF(G10=0,"",H10/G10)</f>
        <v>1.1302937328327258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97</v>
      </c>
      <c r="C12" s="85"/>
      <c r="D12" s="86">
        <v>33295135</v>
      </c>
      <c r="E12" s="86"/>
      <c r="F12" s="86"/>
      <c r="G12" s="86">
        <v>14455677</v>
      </c>
      <c r="H12" s="86">
        <v>16013086</v>
      </c>
      <c r="I12" s="77">
        <f t="shared" si="0"/>
        <v>0.4809437174530153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1.1077368427642649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37.5" hidden="1">
      <c r="A14" s="99">
        <v>11020200</v>
      </c>
      <c r="B14" s="100" t="s">
        <v>86</v>
      </c>
      <c r="C14" s="85"/>
      <c r="D14" s="86"/>
      <c r="E14" s="86"/>
      <c r="F14" s="86"/>
      <c r="G14" s="86"/>
      <c r="H14" s="86"/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98</v>
      </c>
      <c r="C19" s="9"/>
      <c r="D19" s="60">
        <v>65000</v>
      </c>
      <c r="E19" s="60"/>
      <c r="F19" s="60"/>
      <c r="G19" s="60">
        <v>25000</v>
      </c>
      <c r="H19" s="60">
        <v>45870</v>
      </c>
      <c r="I19" s="77">
        <f t="shared" si="0"/>
        <v>0.7056923076923077</v>
      </c>
      <c r="J19" s="26" t="e">
        <f t="shared" si="2"/>
        <v>#DIV/0!</v>
      </c>
      <c r="K19" s="44"/>
      <c r="L19" s="47">
        <f t="shared" si="1"/>
        <v>1.8348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36</v>
      </c>
      <c r="C21" s="9"/>
      <c r="D21" s="60"/>
      <c r="E21" s="60"/>
      <c r="F21" s="60"/>
      <c r="G21" s="60"/>
      <c r="H21" s="60"/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37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99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 aca="true" t="shared" si="4" ref="L23:L47">H23/G23</f>
        <v>#DIV/0!</v>
      </c>
    </row>
    <row r="24" spans="1:12" ht="18.75" customHeight="1">
      <c r="A24" s="101">
        <v>140200000</v>
      </c>
      <c r="B24" s="102" t="s">
        <v>100</v>
      </c>
      <c r="C24" s="9"/>
      <c r="D24" s="60">
        <v>476000</v>
      </c>
      <c r="E24" s="60"/>
      <c r="F24" s="60"/>
      <c r="G24" s="60">
        <v>207360</v>
      </c>
      <c r="H24" s="60">
        <v>246986</v>
      </c>
      <c r="I24" s="77">
        <f>IF(D24=0,"",H24/D24)</f>
        <v>0.5188781512605042</v>
      </c>
      <c r="J24" s="26" t="e">
        <f t="shared" si="2"/>
        <v>#DIV/0!</v>
      </c>
      <c r="K24" s="44"/>
      <c r="L24" s="47">
        <f>IF(G24=0,"",H24/G24)</f>
        <v>1.1910976080246913</v>
      </c>
    </row>
    <row r="25" spans="1:12" ht="37.5">
      <c r="A25" s="101">
        <v>14030000</v>
      </c>
      <c r="B25" s="102" t="s">
        <v>101</v>
      </c>
      <c r="C25" s="9"/>
      <c r="D25" s="60">
        <v>1860300</v>
      </c>
      <c r="E25" s="60">
        <v>6.8</v>
      </c>
      <c r="F25" s="60"/>
      <c r="G25" s="60">
        <v>785070</v>
      </c>
      <c r="H25" s="60">
        <v>921776</v>
      </c>
      <c r="I25" s="77">
        <f>IF(D25=0,"",H25/D25)</f>
        <v>0.4954985754985755</v>
      </c>
      <c r="J25" s="26">
        <f t="shared" si="2"/>
        <v>135555.29411764705</v>
      </c>
      <c r="K25" s="44"/>
      <c r="L25" s="47">
        <f>IF(G25=0,"",H25/G25)</f>
        <v>1.174132242984702</v>
      </c>
    </row>
    <row r="26" spans="1:12" ht="37.5">
      <c r="A26" s="101">
        <v>14040000</v>
      </c>
      <c r="B26" s="102" t="s">
        <v>102</v>
      </c>
      <c r="C26" s="9"/>
      <c r="D26" s="60">
        <v>1080000</v>
      </c>
      <c r="E26" s="60">
        <v>0.5</v>
      </c>
      <c r="F26" s="60"/>
      <c r="G26" s="60">
        <v>540000</v>
      </c>
      <c r="H26" s="60">
        <v>531265</v>
      </c>
      <c r="I26" s="12">
        <f aca="true" t="shared" si="5" ref="I26:I47">H26/D26</f>
        <v>0.49191203703703706</v>
      </c>
      <c r="J26" s="26"/>
      <c r="K26" s="44" t="e">
        <f t="shared" si="3"/>
        <v>#DIV/0!</v>
      </c>
      <c r="L26" s="47">
        <f t="shared" si="4"/>
        <v>0.9838240740740741</v>
      </c>
    </row>
    <row r="27" spans="1:12" ht="18.75">
      <c r="A27" s="101">
        <v>18010000</v>
      </c>
      <c r="B27" s="102" t="s">
        <v>103</v>
      </c>
      <c r="C27" s="9"/>
      <c r="D27" s="60">
        <v>11061231</v>
      </c>
      <c r="E27" s="60"/>
      <c r="F27" s="60"/>
      <c r="G27" s="60">
        <v>4185507</v>
      </c>
      <c r="H27" s="60">
        <v>5232857</v>
      </c>
      <c r="I27" s="12">
        <f t="shared" si="5"/>
        <v>0.4730808894597717</v>
      </c>
      <c r="J27" s="26" t="e">
        <f aca="true" t="shared" si="6" ref="J27:J34">H27/E27</f>
        <v>#DIV/0!</v>
      </c>
      <c r="K27" s="44" t="e">
        <f t="shared" si="3"/>
        <v>#DIV/0!</v>
      </c>
      <c r="L27" s="47">
        <f t="shared" si="4"/>
        <v>1.2502325285801696</v>
      </c>
    </row>
    <row r="28" spans="1:12" ht="18.75">
      <c r="A28" s="101">
        <v>18050000</v>
      </c>
      <c r="B28" s="102" t="s">
        <v>40</v>
      </c>
      <c r="C28" s="9"/>
      <c r="D28" s="60">
        <v>12572729</v>
      </c>
      <c r="E28" s="60"/>
      <c r="F28" s="60"/>
      <c r="G28" s="60">
        <v>5588459</v>
      </c>
      <c r="H28" s="60">
        <v>6155127</v>
      </c>
      <c r="I28" s="12">
        <f t="shared" si="5"/>
        <v>0.48956173317662377</v>
      </c>
      <c r="J28" s="26" t="e">
        <f t="shared" si="6"/>
        <v>#DIV/0!</v>
      </c>
      <c r="K28" s="44" t="e">
        <f t="shared" si="3"/>
        <v>#DIV/0!</v>
      </c>
      <c r="L28" s="47">
        <f t="shared" si="4"/>
        <v>1.1013996881787984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5"/>
        <v>#DIV/0!</v>
      </c>
      <c r="J29" s="26" t="e">
        <f t="shared" si="6"/>
        <v>#DIV/0!</v>
      </c>
      <c r="K29" s="44" t="e">
        <f t="shared" si="3"/>
        <v>#DIV/0!</v>
      </c>
      <c r="L29" s="47" t="e">
        <f t="shared" si="4"/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5"/>
        <v>#DIV/0!</v>
      </c>
      <c r="J30" s="26" t="e">
        <f t="shared" si="6"/>
        <v>#DIV/0!</v>
      </c>
      <c r="K30" s="44" t="e">
        <f t="shared" si="3"/>
        <v>#DIV/0!</v>
      </c>
      <c r="L30" s="47" t="e">
        <f t="shared" si="4"/>
        <v>#DIV/0!</v>
      </c>
    </row>
    <row r="31" spans="1:12" ht="18.75" hidden="1">
      <c r="A31" s="101">
        <v>16010000</v>
      </c>
      <c r="B31" s="102" t="s">
        <v>38</v>
      </c>
      <c r="C31" s="9"/>
      <c r="D31" s="60"/>
      <c r="E31" s="60"/>
      <c r="F31" s="60"/>
      <c r="G31" s="60"/>
      <c r="H31" s="60"/>
      <c r="I31" s="12" t="e">
        <f t="shared" si="5"/>
        <v>#DIV/0!</v>
      </c>
      <c r="J31" s="26" t="e">
        <f t="shared" si="6"/>
        <v>#DIV/0!</v>
      </c>
      <c r="K31" s="44" t="e">
        <f t="shared" si="3"/>
        <v>#DIV/0!</v>
      </c>
      <c r="L31" s="47" t="e">
        <f t="shared" si="4"/>
        <v>#DIV/0!</v>
      </c>
    </row>
    <row r="32" spans="1:12" ht="18.75" hidden="1">
      <c r="A32" s="101">
        <v>16030100</v>
      </c>
      <c r="B32" s="102" t="s">
        <v>39</v>
      </c>
      <c r="C32" s="9"/>
      <c r="D32" s="60"/>
      <c r="E32" s="60"/>
      <c r="F32" s="60"/>
      <c r="G32" s="60"/>
      <c r="H32" s="60"/>
      <c r="I32" s="12" t="e">
        <f t="shared" si="5"/>
        <v>#DIV/0!</v>
      </c>
      <c r="J32" s="26" t="e">
        <f t="shared" si="6"/>
        <v>#DIV/0!</v>
      </c>
      <c r="K32" s="44" t="e">
        <f t="shared" si="3"/>
        <v>#DIV/0!</v>
      </c>
      <c r="L32" s="47" t="e">
        <f t="shared" si="4"/>
        <v>#DIV/0!</v>
      </c>
    </row>
    <row r="33" spans="1:12" ht="18.75" hidden="1">
      <c r="A33" s="101">
        <v>16040000</v>
      </c>
      <c r="B33" s="102" t="s">
        <v>50</v>
      </c>
      <c r="C33" s="9"/>
      <c r="D33" s="60"/>
      <c r="E33" s="60"/>
      <c r="F33" s="60"/>
      <c r="G33" s="60"/>
      <c r="H33" s="60"/>
      <c r="I33" s="12" t="e">
        <f t="shared" si="5"/>
        <v>#DIV/0!</v>
      </c>
      <c r="J33" s="26" t="e">
        <f t="shared" si="6"/>
        <v>#DIV/0!</v>
      </c>
      <c r="K33" s="44" t="e">
        <f t="shared" si="3"/>
        <v>#DIV/0!</v>
      </c>
      <c r="L33" s="47" t="e">
        <f t="shared" si="4"/>
        <v>#DIV/0!</v>
      </c>
    </row>
    <row r="34" spans="1:12" ht="18.75" hidden="1">
      <c r="A34" s="101">
        <v>16050000</v>
      </c>
      <c r="B34" s="102" t="s">
        <v>40</v>
      </c>
      <c r="C34" s="9"/>
      <c r="D34" s="60"/>
      <c r="E34" s="60"/>
      <c r="F34" s="60"/>
      <c r="G34" s="60"/>
      <c r="H34" s="60"/>
      <c r="I34" s="12" t="e">
        <f t="shared" si="5"/>
        <v>#DIV/0!</v>
      </c>
      <c r="J34" s="26" t="e">
        <f t="shared" si="6"/>
        <v>#DIV/0!</v>
      </c>
      <c r="K34" s="44" t="e">
        <f t="shared" si="3"/>
        <v>#DIV/0!</v>
      </c>
      <c r="L34" s="47" t="e">
        <f t="shared" si="4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733060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368960</v>
      </c>
      <c r="H35" s="86">
        <f>H36+H38+H43+H52+H49+H37+H51</f>
        <v>424322</v>
      </c>
      <c r="I35" s="77">
        <f>IF(D35=0,"",H35/D35)</f>
        <v>0.5788366572995389</v>
      </c>
      <c r="J35" s="26"/>
      <c r="K35" s="44"/>
      <c r="L35" s="77">
        <f>IF(G35=0,"",H35/G35)</f>
        <v>1.1500487857762358</v>
      </c>
    </row>
    <row r="36" spans="1:12" ht="18.75">
      <c r="A36" s="97">
        <v>21081100</v>
      </c>
      <c r="B36" s="98" t="s">
        <v>54</v>
      </c>
      <c r="C36" s="80"/>
      <c r="D36" s="81">
        <v>400</v>
      </c>
      <c r="E36" s="81"/>
      <c r="F36" s="81"/>
      <c r="G36" s="81">
        <v>400</v>
      </c>
      <c r="H36" s="81">
        <v>2721</v>
      </c>
      <c r="I36" s="77">
        <f>IF(D36=0,"",H36/D36)</f>
        <v>6.8025</v>
      </c>
      <c r="J36" s="26"/>
      <c r="K36" s="44"/>
      <c r="L36" s="77">
        <f>IF(G36=0,"",H36/G36)</f>
        <v>6.8025</v>
      </c>
    </row>
    <row r="37" spans="1:12" ht="45" customHeight="1">
      <c r="A37" s="97">
        <v>21081500</v>
      </c>
      <c r="B37" s="98" t="s">
        <v>117</v>
      </c>
      <c r="C37" s="80"/>
      <c r="D37" s="81">
        <v>63620</v>
      </c>
      <c r="E37" s="81"/>
      <c r="F37" s="81"/>
      <c r="G37" s="81">
        <v>63620</v>
      </c>
      <c r="H37" s="81">
        <v>63689</v>
      </c>
      <c r="I37" s="77">
        <f>IF(D37=0,"",H37/D37)</f>
        <v>1.0010845646023263</v>
      </c>
      <c r="J37" s="26"/>
      <c r="K37" s="44"/>
      <c r="L37" s="77">
        <f>IF(G37=0,"",H37/G37)</f>
        <v>1.0010845646023263</v>
      </c>
    </row>
    <row r="38" spans="1:12" ht="18.75">
      <c r="A38" s="101">
        <v>22010000</v>
      </c>
      <c r="B38" s="102" t="s">
        <v>104</v>
      </c>
      <c r="C38" s="9"/>
      <c r="D38" s="60">
        <v>540000</v>
      </c>
      <c r="E38" s="60">
        <v>8.2</v>
      </c>
      <c r="F38" s="60"/>
      <c r="G38" s="60">
        <v>235000</v>
      </c>
      <c r="H38" s="60">
        <v>289302</v>
      </c>
      <c r="I38" s="12">
        <f t="shared" si="5"/>
        <v>0.5357444444444445</v>
      </c>
      <c r="J38" s="26"/>
      <c r="K38" s="44"/>
      <c r="L38" s="47">
        <f t="shared" si="4"/>
        <v>1.231072340425532</v>
      </c>
    </row>
    <row r="39" spans="1:12" ht="18.75" hidden="1">
      <c r="A39" s="101">
        <v>21070000</v>
      </c>
      <c r="B39" s="102" t="s">
        <v>41</v>
      </c>
      <c r="C39" s="9"/>
      <c r="D39" s="60"/>
      <c r="E39" s="60"/>
      <c r="F39" s="60"/>
      <c r="G39" s="60"/>
      <c r="H39" s="60"/>
      <c r="I39" s="12" t="e">
        <f t="shared" si="5"/>
        <v>#DIV/0!</v>
      </c>
      <c r="J39" s="26"/>
      <c r="K39" s="44"/>
      <c r="L39" s="47" t="e">
        <f t="shared" si="4"/>
        <v>#DIV/0!</v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5"/>
        <v>#DIV/0!</v>
      </c>
      <c r="J40" s="26"/>
      <c r="K40" s="44"/>
      <c r="L40" s="47" t="e">
        <f t="shared" si="4"/>
        <v>#DIV/0!</v>
      </c>
    </row>
    <row r="41" spans="1:12" ht="18.75" hidden="1">
      <c r="A41" s="101">
        <v>22088000</v>
      </c>
      <c r="B41" s="102" t="s">
        <v>42</v>
      </c>
      <c r="C41" s="9"/>
      <c r="D41" s="60"/>
      <c r="E41" s="60"/>
      <c r="F41" s="60"/>
      <c r="G41" s="60"/>
      <c r="H41" s="60"/>
      <c r="I41" s="12" t="e">
        <f t="shared" si="5"/>
        <v>#DIV/0!</v>
      </c>
      <c r="J41" s="26"/>
      <c r="K41" s="44"/>
      <c r="L41" s="47" t="e">
        <f t="shared" si="4"/>
        <v>#DIV/0!</v>
      </c>
    </row>
    <row r="42" spans="1:12" ht="37.5" hidden="1">
      <c r="A42" s="99">
        <v>22010300</v>
      </c>
      <c r="B42" s="100" t="s">
        <v>84</v>
      </c>
      <c r="C42" s="85"/>
      <c r="D42" s="86"/>
      <c r="E42" s="86"/>
      <c r="F42" s="86"/>
      <c r="G42" s="86"/>
      <c r="H42" s="86"/>
      <c r="I42" s="77" t="e">
        <f t="shared" si="5"/>
        <v>#DIV/0!</v>
      </c>
      <c r="J42" s="26"/>
      <c r="K42" s="44"/>
      <c r="L42" s="47" t="e">
        <f t="shared" si="4"/>
        <v>#DIV/0!</v>
      </c>
    </row>
    <row r="43" spans="1:12" ht="18.75">
      <c r="A43" s="97">
        <v>22090000</v>
      </c>
      <c r="B43" s="98" t="s">
        <v>43</v>
      </c>
      <c r="C43" s="80"/>
      <c r="D43" s="81">
        <v>70000</v>
      </c>
      <c r="E43" s="81"/>
      <c r="F43" s="81"/>
      <c r="G43" s="81">
        <v>34000</v>
      </c>
      <c r="H43" s="81">
        <v>28829</v>
      </c>
      <c r="I43" s="76">
        <f t="shared" si="5"/>
        <v>0.4118428571428571</v>
      </c>
      <c r="J43" s="26"/>
      <c r="K43" s="44"/>
      <c r="L43" s="47">
        <f t="shared" si="4"/>
        <v>0.8479117647058824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5"/>
        <v>#DIV/0!</v>
      </c>
      <c r="J44" s="26"/>
      <c r="K44" s="44"/>
      <c r="L44" s="47" t="e">
        <f t="shared" si="4"/>
        <v>#DIV/0!</v>
      </c>
    </row>
    <row r="45" spans="1:12" ht="18.75" hidden="1">
      <c r="A45" s="101">
        <v>23030000</v>
      </c>
      <c r="B45" s="102" t="s">
        <v>54</v>
      </c>
      <c r="C45" s="9"/>
      <c r="D45" s="60"/>
      <c r="E45" s="60"/>
      <c r="F45" s="60"/>
      <c r="G45" s="60"/>
      <c r="H45" s="60"/>
      <c r="I45" s="12" t="e">
        <f t="shared" si="5"/>
        <v>#DIV/0!</v>
      </c>
      <c r="J45" s="26"/>
      <c r="K45" s="44"/>
      <c r="L45" s="47" t="e">
        <f t="shared" si="4"/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5"/>
        <v>#DIV/0!</v>
      </c>
      <c r="J46" s="26"/>
      <c r="K46" s="44"/>
      <c r="L46" s="47" t="e">
        <f t="shared" si="4"/>
        <v>#DIV/0!</v>
      </c>
    </row>
    <row r="47" spans="1:12" ht="37.5" hidden="1">
      <c r="A47" s="101">
        <v>24030000</v>
      </c>
      <c r="B47" s="102" t="s">
        <v>44</v>
      </c>
      <c r="C47" s="9"/>
      <c r="D47" s="60"/>
      <c r="E47" s="60"/>
      <c r="F47" s="60"/>
      <c r="G47" s="60"/>
      <c r="H47" s="60"/>
      <c r="I47" s="12" t="e">
        <f t="shared" si="5"/>
        <v>#DIV/0!</v>
      </c>
      <c r="J47" s="26"/>
      <c r="K47" s="44"/>
      <c r="L47" s="47" t="e">
        <f t="shared" si="4"/>
        <v>#DIV/0!</v>
      </c>
    </row>
    <row r="48" spans="1:12" ht="37.5" hidden="1">
      <c r="A48" s="146">
        <v>21010300</v>
      </c>
      <c r="B48" s="147" t="s">
        <v>93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45</v>
      </c>
      <c r="C49" s="85"/>
      <c r="D49" s="86">
        <v>53680</v>
      </c>
      <c r="E49" s="86"/>
      <c r="F49" s="86"/>
      <c r="G49" s="86">
        <v>31840</v>
      </c>
      <c r="H49" s="86">
        <v>34405</v>
      </c>
      <c r="I49" s="77">
        <f>IF(D49=0,"",H49/D49)</f>
        <v>0.6409277198211625</v>
      </c>
      <c r="J49" s="26"/>
      <c r="K49" s="44"/>
      <c r="L49" s="47">
        <f aca="true" t="shared" si="7" ref="L49:L111">IF(G49=0,"",H49/G49)</f>
        <v>1.0805590452261307</v>
      </c>
    </row>
    <row r="50" spans="1:12" ht="26.25" customHeight="1" hidden="1">
      <c r="A50" s="127">
        <v>22080400</v>
      </c>
      <c r="B50" s="128" t="s">
        <v>85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>
      <c r="A51" s="127">
        <v>24062200</v>
      </c>
      <c r="B51" s="128" t="s">
        <v>118</v>
      </c>
      <c r="C51" s="18"/>
      <c r="D51" s="62">
        <v>4100</v>
      </c>
      <c r="E51" s="62"/>
      <c r="F51" s="62"/>
      <c r="G51" s="62">
        <v>4100</v>
      </c>
      <c r="H51" s="62">
        <v>4115</v>
      </c>
      <c r="I51" s="77">
        <f>IF(D51=0,"",H51/D51)</f>
        <v>1.0036585365853659</v>
      </c>
      <c r="J51" s="26"/>
      <c r="K51" s="44"/>
      <c r="L51" s="47">
        <f>IF(G51=0,"",H51/G51)</f>
        <v>1.0036585365853659</v>
      </c>
    </row>
    <row r="52" spans="1:12" ht="60" customHeight="1">
      <c r="A52" s="127">
        <v>22130000</v>
      </c>
      <c r="B52" s="128" t="s">
        <v>94</v>
      </c>
      <c r="C52" s="18"/>
      <c r="D52" s="62">
        <v>1260</v>
      </c>
      <c r="E52" s="62"/>
      <c r="F52" s="62"/>
      <c r="G52" s="62"/>
      <c r="H52" s="62">
        <v>1261</v>
      </c>
      <c r="I52" s="77">
        <f>IF(D52=0,"",H52/D52)</f>
        <v>1.0007936507936508</v>
      </c>
      <c r="J52" s="26" t="e">
        <f>H52/E52</f>
        <v>#DIV/0!</v>
      </c>
      <c r="K52" s="44"/>
      <c r="L52" s="47">
        <f>IF(G52=0,"",H52/G52)</f>
      </c>
    </row>
    <row r="53" spans="1:12" ht="37.5" hidden="1">
      <c r="A53" s="95">
        <v>31020000</v>
      </c>
      <c r="B53" s="104" t="s">
        <v>80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8" ref="J53:J61">H53/E53</f>
        <v>#DIV/0!</v>
      </c>
      <c r="K53" s="44" t="e">
        <f aca="true" t="shared" si="9" ref="K53:K61">H53/F53</f>
        <v>#DIV/0!</v>
      </c>
      <c r="L53" s="47">
        <f t="shared" si="7"/>
      </c>
    </row>
    <row r="54" spans="1:12" ht="18.75" hidden="1">
      <c r="A54" s="105">
        <v>3301000</v>
      </c>
      <c r="B54" s="98" t="s">
        <v>51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8"/>
        <v>#DIV/0!</v>
      </c>
      <c r="K54" s="44">
        <f t="shared" si="9"/>
        <v>0</v>
      </c>
      <c r="L54" s="47">
        <f t="shared" si="7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8"/>
        <v>#DIV/0!</v>
      </c>
      <c r="K55" s="44" t="e">
        <f t="shared" si="9"/>
        <v>#DIV/0!</v>
      </c>
      <c r="L55" s="47">
        <f t="shared" si="7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61143455</v>
      </c>
      <c r="E56" s="86">
        <f>E10+E35</f>
        <v>15.5</v>
      </c>
      <c r="F56" s="86">
        <v>1623.3</v>
      </c>
      <c r="G56" s="86">
        <f>G10+G35</f>
        <v>26156033</v>
      </c>
      <c r="H56" s="86">
        <f>H10+H35+H53</f>
        <v>29571289</v>
      </c>
      <c r="I56" s="77">
        <f aca="true" t="shared" si="10" ref="I56:I112">IF(D56=0,"",H56/D56)</f>
        <v>0.48363784807384536</v>
      </c>
      <c r="J56" s="26">
        <f t="shared" si="8"/>
        <v>1907825.0967741935</v>
      </c>
      <c r="K56" s="45">
        <f t="shared" si="9"/>
        <v>18216.77385572599</v>
      </c>
      <c r="L56" s="47">
        <f t="shared" si="7"/>
        <v>1.130572399874247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D63+D64+D84+D86+D91+D94+D95+D88+D85+D89+D90+D92+D87</f>
        <v>67761153</v>
      </c>
      <c r="E57" s="64"/>
      <c r="F57" s="64"/>
      <c r="G57" s="64">
        <f>G63+G64+G84+G86+G91+G94+G95+G88+G85+G89+G90+G92+G87</f>
        <v>39926667</v>
      </c>
      <c r="H57" s="64">
        <f>H63+H64+H84+H86+H91+H94+H95+H88+H85+H89+H90+H92+H87</f>
        <v>39926667</v>
      </c>
      <c r="I57" s="84">
        <f t="shared" si="10"/>
        <v>0.589226499732081</v>
      </c>
      <c r="J57" s="26" t="e">
        <f t="shared" si="8"/>
        <v>#DIV/0!</v>
      </c>
      <c r="K57" s="44" t="e">
        <f t="shared" si="9"/>
        <v>#DIV/0!</v>
      </c>
      <c r="L57" s="47">
        <f t="shared" si="7"/>
        <v>1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0"/>
      </c>
      <c r="J58" s="26" t="e">
        <f t="shared" si="8"/>
        <v>#DIV/0!</v>
      </c>
      <c r="K58" s="44" t="e">
        <f t="shared" si="9"/>
        <v>#DIV/0!</v>
      </c>
      <c r="L58" s="47">
        <f t="shared" si="7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0"/>
      </c>
      <c r="J59" s="26" t="e">
        <f t="shared" si="8"/>
        <v>#DIV/0!</v>
      </c>
      <c r="K59" s="44" t="e">
        <f t="shared" si="9"/>
        <v>#DIV/0!</v>
      </c>
      <c r="L59" s="47">
        <f t="shared" si="7"/>
      </c>
    </row>
    <row r="60" spans="1:12" ht="37.5" hidden="1">
      <c r="A60" s="111">
        <v>41010600</v>
      </c>
      <c r="B60" s="143" t="s">
        <v>87</v>
      </c>
      <c r="C60" s="85"/>
      <c r="D60" s="86"/>
      <c r="E60" s="86"/>
      <c r="F60" s="86"/>
      <c r="G60" s="86"/>
      <c r="H60" s="86"/>
      <c r="I60" s="77">
        <f t="shared" si="10"/>
      </c>
      <c r="J60" s="78" t="e">
        <f t="shared" si="8"/>
        <v>#DIV/0!</v>
      </c>
      <c r="K60" s="79" t="e">
        <f t="shared" si="9"/>
        <v>#DIV/0!</v>
      </c>
      <c r="L60" s="47">
        <f t="shared" si="7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0"/>
      </c>
      <c r="J61" s="142" t="e">
        <f t="shared" si="8"/>
        <v>#DIV/0!</v>
      </c>
      <c r="K61" s="69" t="e">
        <f t="shared" si="9"/>
        <v>#DIV/0!</v>
      </c>
      <c r="L61" s="70">
        <f t="shared" si="7"/>
      </c>
    </row>
    <row r="62" spans="1:12" ht="37.5" hidden="1">
      <c r="A62" s="32">
        <v>41010300</v>
      </c>
      <c r="B62" s="110" t="s">
        <v>65</v>
      </c>
      <c r="C62" s="9"/>
      <c r="D62" s="60"/>
      <c r="E62" s="60"/>
      <c r="F62" s="60"/>
      <c r="G62" s="60"/>
      <c r="H62" s="60"/>
      <c r="I62" s="12">
        <f t="shared" si="10"/>
      </c>
      <c r="J62" s="26"/>
      <c r="K62" s="44"/>
      <c r="L62" s="47">
        <f t="shared" si="7"/>
      </c>
    </row>
    <row r="63" spans="1:12" ht="27" customHeight="1">
      <c r="A63" s="111">
        <v>41020100</v>
      </c>
      <c r="B63" s="112" t="s">
        <v>88</v>
      </c>
      <c r="C63" s="85"/>
      <c r="D63" s="86">
        <v>5458800</v>
      </c>
      <c r="E63" s="86"/>
      <c r="F63" s="86"/>
      <c r="G63" s="86">
        <v>2729400</v>
      </c>
      <c r="H63" s="86">
        <v>2729400</v>
      </c>
      <c r="I63" s="77">
        <f t="shared" si="10"/>
        <v>0.5</v>
      </c>
      <c r="J63" s="26" t="e">
        <f aca="true" t="shared" si="11" ref="J63:J74">H63/E63</f>
        <v>#DIV/0!</v>
      </c>
      <c r="K63" s="44" t="e">
        <f aca="true" t="shared" si="12" ref="K63:K72">H63/F63</f>
        <v>#DIV/0!</v>
      </c>
      <c r="L63" s="47">
        <f t="shared" si="7"/>
        <v>1</v>
      </c>
    </row>
    <row r="64" spans="1:12" ht="56.25" hidden="1">
      <c r="A64" s="87">
        <v>41020200</v>
      </c>
      <c r="B64" s="88" t="s">
        <v>105</v>
      </c>
      <c r="C64" s="80"/>
      <c r="D64" s="81"/>
      <c r="E64" s="81"/>
      <c r="F64" s="81"/>
      <c r="G64" s="81"/>
      <c r="H64" s="81"/>
      <c r="I64" s="76">
        <f t="shared" si="10"/>
      </c>
      <c r="J64" s="26" t="e">
        <f t="shared" si="11"/>
        <v>#DIV/0!</v>
      </c>
      <c r="K64" s="44" t="e">
        <f t="shared" si="12"/>
        <v>#DIV/0!</v>
      </c>
      <c r="L64" s="47">
        <f t="shared" si="7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0"/>
      </c>
      <c r="J65" s="26" t="e">
        <f t="shared" si="11"/>
        <v>#DIV/0!</v>
      </c>
      <c r="K65" s="44" t="e">
        <f t="shared" si="12"/>
        <v>#DIV/0!</v>
      </c>
      <c r="L65" s="47">
        <f t="shared" si="7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0"/>
      </c>
      <c r="J66" s="26" t="e">
        <f t="shared" si="11"/>
        <v>#DIV/0!</v>
      </c>
      <c r="K66" s="44" t="e">
        <f t="shared" si="12"/>
        <v>#DIV/0!</v>
      </c>
      <c r="L66" s="47">
        <f t="shared" si="7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0"/>
      </c>
      <c r="J67" s="26" t="e">
        <f t="shared" si="11"/>
        <v>#DIV/0!</v>
      </c>
      <c r="K67" s="44" t="e">
        <f t="shared" si="12"/>
        <v>#DIV/0!</v>
      </c>
      <c r="L67" s="47">
        <f t="shared" si="7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0"/>
      </c>
      <c r="J68" s="26" t="e">
        <f t="shared" si="11"/>
        <v>#DIV/0!</v>
      </c>
      <c r="K68" s="44" t="e">
        <f t="shared" si="12"/>
        <v>#DIV/0!</v>
      </c>
      <c r="L68" s="47">
        <f t="shared" si="7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0"/>
      </c>
      <c r="J69" s="26" t="e">
        <f t="shared" si="11"/>
        <v>#DIV/0!</v>
      </c>
      <c r="K69" s="44" t="e">
        <f t="shared" si="12"/>
        <v>#DIV/0!</v>
      </c>
      <c r="L69" s="47">
        <f t="shared" si="7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0"/>
      </c>
      <c r="J70" s="26" t="e">
        <f t="shared" si="11"/>
        <v>#DIV/0!</v>
      </c>
      <c r="K70" s="44" t="e">
        <f t="shared" si="12"/>
        <v>#DIV/0!</v>
      </c>
      <c r="L70" s="47">
        <f t="shared" si="7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0"/>
      </c>
      <c r="J71" s="26" t="e">
        <f t="shared" si="11"/>
        <v>#DIV/0!</v>
      </c>
      <c r="K71" s="44" t="e">
        <f t="shared" si="12"/>
        <v>#DIV/0!</v>
      </c>
      <c r="L71" s="47">
        <f t="shared" si="7"/>
      </c>
    </row>
    <row r="72" spans="1:12" ht="18.75" hidden="1">
      <c r="A72" s="32"/>
      <c r="B72" s="113" t="s">
        <v>29</v>
      </c>
      <c r="C72" s="9">
        <f>SUM(C79:C96)</f>
        <v>0</v>
      </c>
      <c r="D72" s="60"/>
      <c r="E72" s="60"/>
      <c r="F72" s="60"/>
      <c r="G72" s="60"/>
      <c r="H72" s="60"/>
      <c r="I72" s="12">
        <f t="shared" si="10"/>
      </c>
      <c r="J72" s="26" t="e">
        <f t="shared" si="11"/>
        <v>#DIV/0!</v>
      </c>
      <c r="K72" s="44" t="e">
        <f t="shared" si="12"/>
        <v>#DIV/0!</v>
      </c>
      <c r="L72" s="47">
        <f t="shared" si="7"/>
      </c>
    </row>
    <row r="73" spans="1:12" ht="18.75" hidden="1">
      <c r="A73" s="32">
        <v>41020300</v>
      </c>
      <c r="B73" s="13" t="s">
        <v>53</v>
      </c>
      <c r="C73" s="9"/>
      <c r="D73" s="60"/>
      <c r="E73" s="60"/>
      <c r="F73" s="60"/>
      <c r="G73" s="60"/>
      <c r="H73" s="60"/>
      <c r="I73" s="12">
        <f t="shared" si="10"/>
      </c>
      <c r="J73" s="26" t="e">
        <f t="shared" si="11"/>
        <v>#DIV/0!</v>
      </c>
      <c r="K73" s="44"/>
      <c r="L73" s="47">
        <f t="shared" si="7"/>
      </c>
    </row>
    <row r="74" spans="1:12" ht="42.75" customHeight="1" hidden="1">
      <c r="A74" s="140">
        <v>41020600</v>
      </c>
      <c r="B74" s="112" t="s">
        <v>78</v>
      </c>
      <c r="C74" s="85"/>
      <c r="D74" s="86"/>
      <c r="E74" s="86"/>
      <c r="F74" s="86"/>
      <c r="G74" s="86"/>
      <c r="H74" s="86"/>
      <c r="I74" s="77">
        <f t="shared" si="10"/>
      </c>
      <c r="J74" s="26" t="e">
        <f t="shared" si="11"/>
        <v>#DIV/0!</v>
      </c>
      <c r="K74" s="44"/>
      <c r="L74" s="47">
        <f t="shared" si="7"/>
      </c>
    </row>
    <row r="75" spans="1:12" ht="18.75" hidden="1">
      <c r="A75" s="139">
        <v>41020400</v>
      </c>
      <c r="B75" s="88" t="s">
        <v>68</v>
      </c>
      <c r="C75" s="80"/>
      <c r="D75" s="81"/>
      <c r="E75" s="81"/>
      <c r="F75" s="81"/>
      <c r="G75" s="81"/>
      <c r="H75" s="81"/>
      <c r="I75" s="76">
        <f t="shared" si="10"/>
      </c>
      <c r="J75" s="26"/>
      <c r="K75" s="44"/>
      <c r="L75" s="47">
        <f t="shared" si="7"/>
      </c>
    </row>
    <row r="76" spans="1:12" ht="18.75" hidden="1">
      <c r="A76" s="114">
        <v>41020900</v>
      </c>
      <c r="B76" s="13" t="s">
        <v>55</v>
      </c>
      <c r="C76" s="9"/>
      <c r="D76" s="60"/>
      <c r="E76" s="60"/>
      <c r="F76" s="60"/>
      <c r="G76" s="60"/>
      <c r="H76" s="60"/>
      <c r="I76" s="12">
        <f t="shared" si="10"/>
      </c>
      <c r="J76" s="26" t="e">
        <f>H76/E76</f>
        <v>#DIV/0!</v>
      </c>
      <c r="K76" s="44"/>
      <c r="L76" s="47">
        <f t="shared" si="7"/>
      </c>
    </row>
    <row r="77" spans="1:12" ht="56.25" hidden="1">
      <c r="A77" s="114">
        <v>41021000</v>
      </c>
      <c r="B77" s="13" t="s">
        <v>79</v>
      </c>
      <c r="C77" s="9"/>
      <c r="D77" s="60"/>
      <c r="E77" s="60"/>
      <c r="F77" s="60"/>
      <c r="G77" s="60"/>
      <c r="H77" s="60"/>
      <c r="I77" s="12">
        <f t="shared" si="10"/>
      </c>
      <c r="J77" s="26"/>
      <c r="K77" s="44"/>
      <c r="L77" s="47">
        <f t="shared" si="7"/>
      </c>
    </row>
    <row r="78" spans="1:12" ht="56.25" hidden="1">
      <c r="A78" s="114">
        <v>41021200</v>
      </c>
      <c r="B78" s="13" t="s">
        <v>66</v>
      </c>
      <c r="C78" s="9"/>
      <c r="D78" s="60"/>
      <c r="E78" s="60"/>
      <c r="F78" s="60"/>
      <c r="G78" s="60"/>
      <c r="H78" s="60"/>
      <c r="I78" s="12">
        <f t="shared" si="10"/>
      </c>
      <c r="J78" s="26"/>
      <c r="K78" s="44"/>
      <c r="L78" s="47">
        <f t="shared" si="7"/>
      </c>
    </row>
    <row r="79" spans="1:12" ht="73.5" customHeight="1" hidden="1">
      <c r="A79" s="111">
        <v>41030600</v>
      </c>
      <c r="B79" s="112" t="s">
        <v>91</v>
      </c>
      <c r="C79" s="85"/>
      <c r="D79" s="86"/>
      <c r="E79" s="86"/>
      <c r="F79" s="86"/>
      <c r="G79" s="86"/>
      <c r="H79" s="86"/>
      <c r="I79" s="77">
        <f t="shared" si="10"/>
      </c>
      <c r="J79" s="26" t="e">
        <f aca="true" t="shared" si="13" ref="J79:J101">H79/E79</f>
        <v>#DIV/0!</v>
      </c>
      <c r="K79" s="44"/>
      <c r="L79" s="47">
        <f t="shared" si="7"/>
      </c>
    </row>
    <row r="80" spans="1:12" ht="0.75" customHeight="1" hidden="1">
      <c r="A80" s="87">
        <v>41030700</v>
      </c>
      <c r="B80" s="88" t="s">
        <v>71</v>
      </c>
      <c r="C80" s="80"/>
      <c r="D80" s="81"/>
      <c r="E80" s="81"/>
      <c r="F80" s="81"/>
      <c r="G80" s="81"/>
      <c r="H80" s="81"/>
      <c r="I80" s="76">
        <f t="shared" si="10"/>
      </c>
      <c r="J80" s="26" t="e">
        <f t="shared" si="13"/>
        <v>#DIV/0!</v>
      </c>
      <c r="K80" s="44"/>
      <c r="L80" s="12">
        <f t="shared" si="7"/>
      </c>
    </row>
    <row r="81" spans="1:12" ht="81" customHeight="1" hidden="1">
      <c r="A81" s="111">
        <v>41030800</v>
      </c>
      <c r="B81" s="112" t="s">
        <v>92</v>
      </c>
      <c r="C81" s="85"/>
      <c r="D81" s="86"/>
      <c r="E81" s="86"/>
      <c r="F81" s="86"/>
      <c r="G81" s="86"/>
      <c r="H81" s="86"/>
      <c r="I81" s="77">
        <f t="shared" si="10"/>
      </c>
      <c r="J81" s="26" t="e">
        <f t="shared" si="13"/>
        <v>#DIV/0!</v>
      </c>
      <c r="K81" s="44"/>
      <c r="L81" s="47">
        <f t="shared" si="7"/>
      </c>
    </row>
    <row r="82" spans="1:12" ht="78.75" customHeight="1" hidden="1">
      <c r="A82" s="106">
        <v>41030900</v>
      </c>
      <c r="B82" s="115" t="s">
        <v>72</v>
      </c>
      <c r="C82" s="17"/>
      <c r="D82" s="64"/>
      <c r="E82" s="64"/>
      <c r="F82" s="64"/>
      <c r="G82" s="64"/>
      <c r="H82" s="64"/>
      <c r="I82" s="84">
        <f t="shared" si="10"/>
      </c>
      <c r="J82" s="26" t="e">
        <f t="shared" si="13"/>
        <v>#DIV/0!</v>
      </c>
      <c r="K82" s="44"/>
      <c r="L82" s="47">
        <f t="shared" si="7"/>
      </c>
    </row>
    <row r="83" spans="1:12" ht="60.75" customHeight="1" hidden="1">
      <c r="A83" s="106">
        <v>41031000</v>
      </c>
      <c r="B83" s="115" t="s">
        <v>73</v>
      </c>
      <c r="C83" s="17"/>
      <c r="D83" s="64"/>
      <c r="E83" s="64"/>
      <c r="F83" s="64"/>
      <c r="G83" s="64"/>
      <c r="H83" s="64"/>
      <c r="I83" s="84">
        <f t="shared" si="10"/>
      </c>
      <c r="J83" s="26" t="e">
        <f t="shared" si="13"/>
        <v>#DIV/0!</v>
      </c>
      <c r="K83" s="44"/>
      <c r="L83" s="47">
        <f t="shared" si="7"/>
      </c>
    </row>
    <row r="84" spans="1:12" ht="41.25" customHeight="1">
      <c r="A84" s="157">
        <v>41032200</v>
      </c>
      <c r="B84" s="158" t="s">
        <v>113</v>
      </c>
      <c r="C84" s="159"/>
      <c r="D84" s="160">
        <v>4617500</v>
      </c>
      <c r="E84" s="160"/>
      <c r="F84" s="160"/>
      <c r="G84" s="160">
        <v>1539000</v>
      </c>
      <c r="H84" s="160">
        <v>1539000</v>
      </c>
      <c r="I84" s="77">
        <f>IF(D84=0,"",H84/D84)</f>
        <v>0.3332972387655658</v>
      </c>
      <c r="J84" s="26" t="e">
        <f t="shared" si="13"/>
        <v>#DIV/0!</v>
      </c>
      <c r="K84" s="44" t="e">
        <f>H84/F84</f>
        <v>#DIV/0!</v>
      </c>
      <c r="L84" s="47">
        <f>IF(G84=0,"",H84/G84)</f>
        <v>1</v>
      </c>
    </row>
    <row r="85" spans="1:12" ht="32.25" customHeight="1">
      <c r="A85" s="106">
        <v>41033900</v>
      </c>
      <c r="B85" s="115" t="s">
        <v>89</v>
      </c>
      <c r="C85" s="17"/>
      <c r="D85" s="64">
        <v>36690200</v>
      </c>
      <c r="E85" s="64"/>
      <c r="F85" s="64"/>
      <c r="G85" s="64">
        <v>22601300</v>
      </c>
      <c r="H85" s="64">
        <v>22601300</v>
      </c>
      <c r="I85" s="84">
        <f t="shared" si="10"/>
        <v>0.6160037285160616</v>
      </c>
      <c r="J85" s="26" t="e">
        <f>H85/E85</f>
        <v>#DIV/0!</v>
      </c>
      <c r="K85" s="44"/>
      <c r="L85" s="47">
        <f t="shared" si="7"/>
        <v>1</v>
      </c>
    </row>
    <row r="86" spans="1:12" ht="33" customHeight="1">
      <c r="A86" s="87">
        <v>41034200</v>
      </c>
      <c r="B86" s="88" t="s">
        <v>90</v>
      </c>
      <c r="C86" s="80"/>
      <c r="D86" s="81">
        <v>15249500</v>
      </c>
      <c r="E86" s="81"/>
      <c r="F86" s="81"/>
      <c r="G86" s="81">
        <v>9003200</v>
      </c>
      <c r="H86" s="81">
        <v>9003200</v>
      </c>
      <c r="I86" s="76">
        <f t="shared" si="10"/>
        <v>0.5903931276435292</v>
      </c>
      <c r="J86" s="26" t="e">
        <f t="shared" si="13"/>
        <v>#DIV/0!</v>
      </c>
      <c r="K86" s="44"/>
      <c r="L86" s="47">
        <f t="shared" si="7"/>
        <v>1</v>
      </c>
    </row>
    <row r="87" spans="1:12" ht="59.25" customHeight="1">
      <c r="A87" s="87">
        <v>41040200</v>
      </c>
      <c r="B87" s="161" t="s">
        <v>121</v>
      </c>
      <c r="C87" s="80"/>
      <c r="D87" s="81">
        <v>2666900</v>
      </c>
      <c r="E87" s="81"/>
      <c r="F87" s="81"/>
      <c r="G87" s="81">
        <v>1451749</v>
      </c>
      <c r="H87" s="81">
        <v>1451749</v>
      </c>
      <c r="I87" s="76">
        <f>IF(D87=0,"",H87/D87)</f>
        <v>0.5443582436536804</v>
      </c>
      <c r="J87" s="26" t="e">
        <f>H87/E87</f>
        <v>#DIV/0!</v>
      </c>
      <c r="K87" s="44"/>
      <c r="L87" s="47">
        <f>IF(G87=0,"",H87/G87)</f>
        <v>1</v>
      </c>
    </row>
    <row r="88" spans="1:12" ht="44.25" customHeight="1">
      <c r="A88" s="32">
        <v>41051100</v>
      </c>
      <c r="B88" s="13" t="s">
        <v>114</v>
      </c>
      <c r="C88" s="9"/>
      <c r="D88" s="60">
        <v>1768976</v>
      </c>
      <c r="E88" s="60"/>
      <c r="F88" s="60"/>
      <c r="G88" s="60">
        <v>1768976</v>
      </c>
      <c r="H88" s="60">
        <v>1768976</v>
      </c>
      <c r="I88" s="12">
        <f t="shared" si="10"/>
        <v>1</v>
      </c>
      <c r="J88" s="26" t="e">
        <f t="shared" si="13"/>
        <v>#DIV/0!</v>
      </c>
      <c r="K88" s="44"/>
      <c r="L88" s="47">
        <f t="shared" si="7"/>
        <v>1</v>
      </c>
    </row>
    <row r="89" spans="1:12" ht="57.75" customHeight="1">
      <c r="A89" s="116">
        <v>41051200</v>
      </c>
      <c r="B89" s="118" t="s">
        <v>115</v>
      </c>
      <c r="C89" s="10"/>
      <c r="D89" s="61">
        <v>245261</v>
      </c>
      <c r="E89" s="61"/>
      <c r="F89" s="61"/>
      <c r="G89" s="61">
        <v>122634</v>
      </c>
      <c r="H89" s="61">
        <v>122634</v>
      </c>
      <c r="I89" s="12">
        <f>IF(D89=0,"",H89/D89)</f>
        <v>0.5000142705118221</v>
      </c>
      <c r="J89" s="26" t="e">
        <f>H89/E89</f>
        <v>#DIV/0!</v>
      </c>
      <c r="K89" s="44"/>
      <c r="L89" s="47">
        <f>IF(G89=0,"",H89/G89)</f>
        <v>1</v>
      </c>
    </row>
    <row r="90" spans="1:12" ht="57.75" customHeight="1">
      <c r="A90" s="116">
        <v>41051400</v>
      </c>
      <c r="B90" s="161" t="s">
        <v>122</v>
      </c>
      <c r="C90" s="10"/>
      <c r="D90" s="61">
        <v>733918</v>
      </c>
      <c r="E90" s="61"/>
      <c r="F90" s="61"/>
      <c r="G90" s="61">
        <v>380310</v>
      </c>
      <c r="H90" s="61">
        <v>380310</v>
      </c>
      <c r="I90" s="16">
        <f>IF(D90=0,"",H90/D90)</f>
        <v>0.5181914055793699</v>
      </c>
      <c r="J90" s="26" t="e">
        <f>H90/E90</f>
        <v>#DIV/0!</v>
      </c>
      <c r="K90" s="44"/>
      <c r="L90" s="47">
        <f>IF(G90=0,"",H90/G90)</f>
        <v>1</v>
      </c>
    </row>
    <row r="91" spans="1:12" ht="30" customHeight="1">
      <c r="A91" s="111">
        <v>41053900</v>
      </c>
      <c r="B91" s="112" t="s">
        <v>116</v>
      </c>
      <c r="C91" s="85"/>
      <c r="D91" s="86">
        <v>180098</v>
      </c>
      <c r="E91" s="86"/>
      <c r="F91" s="86"/>
      <c r="G91" s="86">
        <v>180098</v>
      </c>
      <c r="H91" s="86">
        <v>180098</v>
      </c>
      <c r="I91" s="77">
        <f t="shared" si="10"/>
        <v>1</v>
      </c>
      <c r="J91" s="26" t="e">
        <f t="shared" si="13"/>
        <v>#DIV/0!</v>
      </c>
      <c r="K91" s="44"/>
      <c r="L91" s="47">
        <f t="shared" si="7"/>
        <v>1</v>
      </c>
    </row>
    <row r="92" spans="1:12" ht="78" customHeight="1">
      <c r="A92" s="87">
        <v>41054100</v>
      </c>
      <c r="B92" s="161" t="s">
        <v>123</v>
      </c>
      <c r="C92" s="80"/>
      <c r="D92" s="81">
        <v>150000</v>
      </c>
      <c r="E92" s="81"/>
      <c r="F92" s="81"/>
      <c r="G92" s="81">
        <v>150000</v>
      </c>
      <c r="H92" s="81">
        <v>150000</v>
      </c>
      <c r="I92" s="76">
        <f t="shared" si="10"/>
        <v>1</v>
      </c>
      <c r="J92" s="26" t="e">
        <f t="shared" si="13"/>
        <v>#DIV/0!</v>
      </c>
      <c r="K92" s="44"/>
      <c r="L92" s="47">
        <f t="shared" si="7"/>
        <v>1</v>
      </c>
    </row>
    <row r="93" spans="1:12" ht="60" customHeight="1" hidden="1">
      <c r="A93" s="32">
        <v>41033800</v>
      </c>
      <c r="B93" s="13" t="s">
        <v>76</v>
      </c>
      <c r="C93" s="9"/>
      <c r="D93" s="60"/>
      <c r="E93" s="60"/>
      <c r="F93" s="60"/>
      <c r="G93" s="60"/>
      <c r="H93" s="60"/>
      <c r="I93" s="12">
        <f t="shared" si="10"/>
      </c>
      <c r="J93" s="26"/>
      <c r="K93" s="44"/>
      <c r="L93" s="47">
        <f t="shared" si="7"/>
      </c>
    </row>
    <row r="94" spans="1:12" ht="48" customHeight="1" hidden="1">
      <c r="A94" s="32">
        <v>41035200</v>
      </c>
      <c r="B94" s="13" t="s">
        <v>106</v>
      </c>
      <c r="C94" s="9"/>
      <c r="D94" s="60"/>
      <c r="E94" s="60"/>
      <c r="F94" s="60"/>
      <c r="G94" s="60"/>
      <c r="H94" s="60"/>
      <c r="I94" s="12">
        <f t="shared" si="10"/>
      </c>
      <c r="J94" s="26" t="e">
        <f t="shared" si="13"/>
        <v>#DIV/0!</v>
      </c>
      <c r="K94" s="44" t="e">
        <f>H94/F94</f>
        <v>#DIV/0!</v>
      </c>
      <c r="L94" s="47">
        <f t="shared" si="7"/>
      </c>
    </row>
    <row r="95" spans="1:12" ht="42.75" customHeight="1" hidden="1">
      <c r="A95" s="32">
        <v>41035400</v>
      </c>
      <c r="B95" s="118" t="s">
        <v>107</v>
      </c>
      <c r="C95" s="9"/>
      <c r="D95" s="60"/>
      <c r="E95" s="60"/>
      <c r="F95" s="60"/>
      <c r="G95" s="60"/>
      <c r="H95" s="60"/>
      <c r="I95" s="12">
        <f t="shared" si="10"/>
      </c>
      <c r="J95" s="26" t="e">
        <f t="shared" si="13"/>
        <v>#DIV/0!</v>
      </c>
      <c r="K95" s="44" t="e">
        <f>H95/F95</f>
        <v>#DIV/0!</v>
      </c>
      <c r="L95" s="47">
        <f t="shared" si="7"/>
      </c>
    </row>
    <row r="96" spans="1:12" ht="37.5" hidden="1">
      <c r="A96" s="32">
        <v>41100000</v>
      </c>
      <c r="B96" s="13" t="s">
        <v>30</v>
      </c>
      <c r="C96" s="9"/>
      <c r="D96" s="60"/>
      <c r="E96" s="60"/>
      <c r="F96" s="60"/>
      <c r="G96" s="60"/>
      <c r="H96" s="60"/>
      <c r="I96" s="12">
        <f t="shared" si="10"/>
      </c>
      <c r="J96" s="26" t="e">
        <f t="shared" si="13"/>
        <v>#DIV/0!</v>
      </c>
      <c r="K96" s="44" t="e">
        <f>H96/F96</f>
        <v>#DIV/0!</v>
      </c>
      <c r="L96" s="47">
        <f t="shared" si="7"/>
      </c>
    </row>
    <row r="97" spans="1:12" ht="18.75" hidden="1">
      <c r="A97" s="116"/>
      <c r="B97" s="117" t="s">
        <v>46</v>
      </c>
      <c r="C97" s="10"/>
      <c r="D97" s="61"/>
      <c r="E97" s="61"/>
      <c r="F97" s="61"/>
      <c r="G97" s="61"/>
      <c r="H97" s="61"/>
      <c r="I97" s="12">
        <f t="shared" si="10"/>
      </c>
      <c r="J97" s="26" t="e">
        <f t="shared" si="13"/>
        <v>#DIV/0!</v>
      </c>
      <c r="K97" s="44" t="e">
        <f>H97/F97</f>
        <v>#DIV/0!</v>
      </c>
      <c r="L97" s="47">
        <f t="shared" si="7"/>
      </c>
    </row>
    <row r="98" spans="1:12" ht="37.5" hidden="1">
      <c r="A98" s="116">
        <v>41010900</v>
      </c>
      <c r="B98" s="117" t="s">
        <v>56</v>
      </c>
      <c r="C98" s="10"/>
      <c r="D98" s="61"/>
      <c r="E98" s="61"/>
      <c r="F98" s="61"/>
      <c r="G98" s="61"/>
      <c r="H98" s="61"/>
      <c r="I98" s="16">
        <f t="shared" si="10"/>
      </c>
      <c r="J98" s="27" t="e">
        <f t="shared" si="13"/>
        <v>#DIV/0!</v>
      </c>
      <c r="K98" s="44"/>
      <c r="L98" s="74">
        <f t="shared" si="7"/>
      </c>
    </row>
    <row r="99" spans="1:12" ht="105.75" customHeight="1" hidden="1">
      <c r="A99" s="111">
        <v>41035800</v>
      </c>
      <c r="B99" s="118" t="s">
        <v>75</v>
      </c>
      <c r="C99" s="18"/>
      <c r="D99" s="62"/>
      <c r="E99" s="62"/>
      <c r="F99" s="62"/>
      <c r="G99" s="62"/>
      <c r="H99" s="62"/>
      <c r="I99" s="77">
        <f t="shared" si="10"/>
      </c>
      <c r="J99" s="78" t="e">
        <f>H99/E99</f>
        <v>#DIV/0!</v>
      </c>
      <c r="K99" s="79"/>
      <c r="L99" s="89">
        <f t="shared" si="7"/>
      </c>
    </row>
    <row r="100" spans="1:12" ht="67.5" customHeight="1" hidden="1" thickBot="1">
      <c r="A100" s="148">
        <v>41037000</v>
      </c>
      <c r="B100" s="149" t="s">
        <v>77</v>
      </c>
      <c r="C100" s="20"/>
      <c r="D100" s="63"/>
      <c r="E100" s="63"/>
      <c r="F100" s="63"/>
      <c r="G100" s="63"/>
      <c r="H100" s="63"/>
      <c r="I100" s="150">
        <f t="shared" si="10"/>
      </c>
      <c r="J100" s="151" t="e">
        <f>H100/E100</f>
        <v>#DIV/0!</v>
      </c>
      <c r="K100" s="152"/>
      <c r="L100" s="153">
        <f t="shared" si="7"/>
      </c>
    </row>
    <row r="101" spans="1:12" ht="31.5" customHeight="1" thickBot="1">
      <c r="A101" s="119">
        <v>900103</v>
      </c>
      <c r="B101" s="120" t="s">
        <v>31</v>
      </c>
      <c r="C101" s="65">
        <f>SUM(C56:C57)</f>
        <v>0</v>
      </c>
      <c r="D101" s="66">
        <f>D56+D57</f>
        <v>128904608</v>
      </c>
      <c r="E101" s="66">
        <f>E56+E57</f>
        <v>15.5</v>
      </c>
      <c r="F101" s="66">
        <v>7359</v>
      </c>
      <c r="G101" s="66">
        <f>G56+G57</f>
        <v>66082700</v>
      </c>
      <c r="H101" s="66">
        <f>H56+H57</f>
        <v>69497956</v>
      </c>
      <c r="I101" s="67">
        <f t="shared" si="10"/>
        <v>0.5391425262314905</v>
      </c>
      <c r="J101" s="68">
        <f t="shared" si="13"/>
        <v>4483739.096774193</v>
      </c>
      <c r="K101" s="69">
        <f>H101/F101</f>
        <v>9443.940209267563</v>
      </c>
      <c r="L101" s="90">
        <f t="shared" si="7"/>
        <v>1.051681544488951</v>
      </c>
    </row>
    <row r="102" spans="1:12" ht="31.5" customHeight="1">
      <c r="A102" s="121"/>
      <c r="B102" s="122" t="s">
        <v>58</v>
      </c>
      <c r="C102" s="18"/>
      <c r="D102" s="62"/>
      <c r="E102" s="62"/>
      <c r="F102" s="62"/>
      <c r="G102" s="62"/>
      <c r="H102" s="62"/>
      <c r="I102" s="37">
        <f t="shared" si="10"/>
      </c>
      <c r="J102" s="29"/>
      <c r="K102" s="15"/>
      <c r="L102" s="70">
        <f t="shared" si="7"/>
      </c>
    </row>
    <row r="103" spans="1:12" ht="21.75" customHeight="1">
      <c r="A103" s="121">
        <v>19010000</v>
      </c>
      <c r="B103" s="154" t="s">
        <v>108</v>
      </c>
      <c r="C103" s="18"/>
      <c r="D103" s="62">
        <v>49000</v>
      </c>
      <c r="E103" s="62"/>
      <c r="F103" s="62"/>
      <c r="G103" s="62">
        <v>20700</v>
      </c>
      <c r="H103" s="62">
        <v>36370</v>
      </c>
      <c r="I103" s="84">
        <f t="shared" si="10"/>
        <v>0.7422448979591837</v>
      </c>
      <c r="J103" s="29"/>
      <c r="K103" s="15"/>
      <c r="L103" s="47">
        <f t="shared" si="7"/>
        <v>1.7570048309178743</v>
      </c>
    </row>
    <row r="104" spans="1:12" ht="36" customHeight="1">
      <c r="A104" s="123">
        <v>21110000</v>
      </c>
      <c r="B104" s="155" t="s">
        <v>96</v>
      </c>
      <c r="C104" s="17"/>
      <c r="D104" s="62"/>
      <c r="E104" s="62"/>
      <c r="F104" s="64"/>
      <c r="G104" s="64"/>
      <c r="H104" s="64">
        <v>6520</v>
      </c>
      <c r="I104" s="76">
        <f t="shared" si="10"/>
      </c>
      <c r="J104" s="30"/>
      <c r="K104" s="15"/>
      <c r="L104" s="47">
        <f t="shared" si="7"/>
      </c>
    </row>
    <row r="105" spans="1:12" ht="54.75" customHeight="1">
      <c r="A105" s="123">
        <v>24062100</v>
      </c>
      <c r="B105" s="155" t="s">
        <v>109</v>
      </c>
      <c r="C105" s="17"/>
      <c r="D105" s="64"/>
      <c r="E105" s="64"/>
      <c r="F105" s="64"/>
      <c r="G105" s="64"/>
      <c r="H105" s="64">
        <v>1270</v>
      </c>
      <c r="I105" s="77">
        <f t="shared" si="10"/>
      </c>
      <c r="J105" s="26" t="e">
        <f>H105/E105</f>
        <v>#DIV/0!</v>
      </c>
      <c r="K105" s="15"/>
      <c r="L105" s="47">
        <f t="shared" si="7"/>
      </c>
    </row>
    <row r="106" spans="1:12" ht="34.5" customHeight="1" hidden="1">
      <c r="A106" s="123">
        <v>24170000</v>
      </c>
      <c r="B106" s="155" t="s">
        <v>112</v>
      </c>
      <c r="C106" s="17"/>
      <c r="D106" s="64"/>
      <c r="E106" s="64"/>
      <c r="F106" s="64"/>
      <c r="G106" s="64"/>
      <c r="H106" s="64"/>
      <c r="I106" s="84">
        <f>IF(D106=0,"",H106/D106)</f>
      </c>
      <c r="J106" s="29"/>
      <c r="K106" s="15"/>
      <c r="L106" s="47">
        <f>IF(G106=0,"",H106/G106)</f>
      </c>
    </row>
    <row r="107" spans="1:12" ht="27" customHeight="1">
      <c r="A107" s="123">
        <v>25000000</v>
      </c>
      <c r="B107" s="155" t="s">
        <v>81</v>
      </c>
      <c r="C107" s="17"/>
      <c r="D107" s="64">
        <v>1411315</v>
      </c>
      <c r="E107" s="64"/>
      <c r="F107" s="64"/>
      <c r="G107" s="64"/>
      <c r="H107" s="64">
        <v>894038</v>
      </c>
      <c r="I107" s="84">
        <f t="shared" si="10"/>
        <v>0.6334787060294832</v>
      </c>
      <c r="J107" s="26" t="e">
        <f>H107/E107</f>
        <v>#DIV/0!</v>
      </c>
      <c r="K107" s="15"/>
      <c r="L107" s="47">
        <f t="shared" si="7"/>
      </c>
    </row>
    <row r="108" spans="1:12" ht="30" customHeight="1">
      <c r="A108" s="123">
        <v>33010000</v>
      </c>
      <c r="B108" s="155" t="s">
        <v>110</v>
      </c>
      <c r="C108" s="17"/>
      <c r="D108" s="64"/>
      <c r="E108" s="64"/>
      <c r="F108" s="64"/>
      <c r="G108" s="64"/>
      <c r="H108" s="64">
        <v>-20864</v>
      </c>
      <c r="I108" s="76">
        <f t="shared" si="10"/>
      </c>
      <c r="J108" s="26" t="e">
        <f>H108/E108</f>
        <v>#DIV/0!</v>
      </c>
      <c r="K108" s="15"/>
      <c r="L108" s="47">
        <f t="shared" si="7"/>
      </c>
    </row>
    <row r="109" spans="1:12" ht="42.75" customHeight="1" hidden="1">
      <c r="A109" s="157">
        <v>41032200</v>
      </c>
      <c r="B109" s="158" t="s">
        <v>113</v>
      </c>
      <c r="C109" s="17"/>
      <c r="D109" s="64"/>
      <c r="E109" s="64"/>
      <c r="F109" s="64"/>
      <c r="G109" s="64"/>
      <c r="H109" s="64"/>
      <c r="I109" s="12">
        <f t="shared" si="10"/>
      </c>
      <c r="J109" s="26"/>
      <c r="K109" s="15"/>
      <c r="L109" s="47">
        <f t="shared" si="7"/>
      </c>
    </row>
    <row r="110" spans="1:12" ht="37.5" customHeight="1" hidden="1">
      <c r="A110" s="21">
        <v>41035000</v>
      </c>
      <c r="B110" s="33" t="s">
        <v>64</v>
      </c>
      <c r="C110" s="17"/>
      <c r="D110" s="64"/>
      <c r="E110" s="64"/>
      <c r="F110" s="64"/>
      <c r="G110" s="64"/>
      <c r="H110" s="64"/>
      <c r="I110" s="12">
        <f t="shared" si="10"/>
      </c>
      <c r="J110" s="26"/>
      <c r="K110" s="15"/>
      <c r="L110" s="47">
        <f t="shared" si="7"/>
      </c>
    </row>
    <row r="111" spans="1:12" ht="39" customHeight="1" hidden="1">
      <c r="A111" s="32">
        <v>410345000</v>
      </c>
      <c r="B111" s="13" t="s">
        <v>95</v>
      </c>
      <c r="C111" s="17"/>
      <c r="D111" s="64"/>
      <c r="E111" s="64"/>
      <c r="F111" s="64"/>
      <c r="G111" s="64"/>
      <c r="H111" s="64"/>
      <c r="I111" s="12">
        <f t="shared" si="10"/>
      </c>
      <c r="J111" s="26" t="e">
        <f>H111/E111</f>
        <v>#DIV/0!</v>
      </c>
      <c r="K111" s="15"/>
      <c r="L111" s="47">
        <f t="shared" si="7"/>
      </c>
    </row>
    <row r="112" spans="1:12" ht="21.75" customHeight="1" thickBot="1">
      <c r="A112" s="144">
        <v>50110000</v>
      </c>
      <c r="B112" s="145" t="s">
        <v>119</v>
      </c>
      <c r="C112" s="71"/>
      <c r="D112" s="72">
        <v>410000</v>
      </c>
      <c r="E112" s="72"/>
      <c r="F112" s="72"/>
      <c r="G112" s="72">
        <v>410000</v>
      </c>
      <c r="H112" s="72">
        <v>410000</v>
      </c>
      <c r="I112" s="16">
        <f t="shared" si="10"/>
        <v>1</v>
      </c>
      <c r="J112" s="73"/>
      <c r="K112" s="15"/>
      <c r="L112" s="74"/>
    </row>
    <row r="113" spans="1:12" ht="34.5" customHeight="1" thickBot="1">
      <c r="A113" s="124"/>
      <c r="B113" s="156" t="s">
        <v>31</v>
      </c>
      <c r="C113" s="125"/>
      <c r="D113" s="126">
        <f>SUM(D103:D112)</f>
        <v>1870315</v>
      </c>
      <c r="E113" s="126">
        <f>SUM(E104:E112)</f>
        <v>0</v>
      </c>
      <c r="F113" s="126">
        <f>SUM(F104:F112)</f>
        <v>0</v>
      </c>
      <c r="G113" s="126">
        <f>SUM(G103:G112)</f>
        <v>430700</v>
      </c>
      <c r="H113" s="126">
        <f>SUM(H103:H112)</f>
        <v>1327334</v>
      </c>
      <c r="I113" s="84">
        <f>IF(D113=0,"",H113/D113)</f>
        <v>0.7096847322509845</v>
      </c>
      <c r="J113" s="29"/>
      <c r="K113" s="15"/>
      <c r="L113" s="47">
        <f>IF(G113=0,"",H113/G113)</f>
        <v>3.0818063617367075</v>
      </c>
    </row>
    <row r="114" spans="1:12" ht="21.75" customHeight="1" hidden="1">
      <c r="A114" s="31"/>
      <c r="B114" s="75" t="s">
        <v>63</v>
      </c>
      <c r="C114" s="18"/>
      <c r="D114" s="62"/>
      <c r="E114" s="62">
        <v>6.801</v>
      </c>
      <c r="F114" s="62"/>
      <c r="G114" s="62"/>
      <c r="H114" s="62"/>
      <c r="I114" s="76" t="e">
        <f>H114/D114</f>
        <v>#DIV/0!</v>
      </c>
      <c r="J114" s="29"/>
      <c r="K114" s="15"/>
      <c r="L114" s="70" t="e">
        <f>H114/G114</f>
        <v>#DIV/0!</v>
      </c>
    </row>
    <row r="115" spans="1:12" ht="21.75" customHeight="1" hidden="1">
      <c r="A115" s="21"/>
      <c r="B115" s="34" t="s">
        <v>17</v>
      </c>
      <c r="C115" s="17"/>
      <c r="D115" s="64">
        <f>D113+D114</f>
        <v>1870315</v>
      </c>
      <c r="E115" s="64">
        <f>E113+E114</f>
        <v>6.801</v>
      </c>
      <c r="F115" s="64">
        <f>F113+F114</f>
        <v>0</v>
      </c>
      <c r="G115" s="64">
        <f>G113+G114</f>
        <v>430700</v>
      </c>
      <c r="H115" s="64">
        <f>H113+H114</f>
        <v>1327334</v>
      </c>
      <c r="I115" s="12">
        <f>H115/D115</f>
        <v>0.7096847322509845</v>
      </c>
      <c r="J115" s="39">
        <f>J113+J114</f>
        <v>0</v>
      </c>
      <c r="K115" s="15"/>
      <c r="L115" s="47">
        <f>H115/G115</f>
        <v>3.0818063617367075</v>
      </c>
    </row>
    <row r="116" spans="1:12" ht="21.75" customHeight="1" hidden="1" thickBot="1">
      <c r="A116" s="22"/>
      <c r="B116" s="19"/>
      <c r="C116" s="20"/>
      <c r="D116" s="63"/>
      <c r="E116" s="63"/>
      <c r="F116" s="63"/>
      <c r="G116" s="63"/>
      <c r="H116" s="63"/>
      <c r="I116" s="38"/>
      <c r="J116" s="28"/>
      <c r="K116" s="15"/>
      <c r="L116" s="48"/>
    </row>
    <row r="117" spans="1:12" ht="34.5" customHeight="1">
      <c r="A117" s="51"/>
      <c r="B117" s="52" t="s">
        <v>111</v>
      </c>
      <c r="C117" s="53"/>
      <c r="D117" s="53"/>
      <c r="E117" s="53"/>
      <c r="F117" s="53"/>
      <c r="G117" s="54"/>
      <c r="H117" s="55" t="s">
        <v>82</v>
      </c>
      <c r="I117" s="56"/>
      <c r="J117" s="57"/>
      <c r="K117" s="58"/>
      <c r="L117" s="59"/>
    </row>
    <row r="118" spans="1:12" ht="15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</row>
    <row r="119" spans="2:7" ht="15.75">
      <c r="B119" s="49"/>
      <c r="G119" s="50"/>
    </row>
  </sheetData>
  <sheetProtection/>
  <mergeCells count="14">
    <mergeCell ref="G4:G6"/>
    <mergeCell ref="A4:A5"/>
    <mergeCell ref="A118:L118"/>
    <mergeCell ref="L4:L6"/>
    <mergeCell ref="H1:L1"/>
    <mergeCell ref="H2:L2"/>
    <mergeCell ref="I4:I6"/>
    <mergeCell ref="J4:J6"/>
    <mergeCell ref="H4:H6"/>
    <mergeCell ref="B4:B6"/>
    <mergeCell ref="A2:E2"/>
    <mergeCell ref="D4:D6"/>
    <mergeCell ref="E4:E6"/>
    <mergeCell ref="A3:I3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golova_OTG</cp:lastModifiedBy>
  <cp:lastPrinted>2018-08-20T08:04:09Z</cp:lastPrinted>
  <dcterms:created xsi:type="dcterms:W3CDTF">2001-02-21T06:43:45Z</dcterms:created>
  <dcterms:modified xsi:type="dcterms:W3CDTF">2018-08-20T08:05:04Z</dcterms:modified>
  <cp:category/>
  <cp:version/>
  <cp:contentType/>
  <cp:contentStatus/>
</cp:coreProperties>
</file>