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'Dod5'!$A$1:$AG$20</definedName>
    <definedName name="_xlnm.Print_Area" localSheetId="4">'Dod6'!$A$1:$I$64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1" l="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Y18" i="5" l="1"/>
  <c r="M18" i="5"/>
  <c r="G39" i="13" l="1"/>
  <c r="G22" i="13"/>
  <c r="H9" i="6"/>
  <c r="Z18" i="5"/>
  <c r="AG14" i="5"/>
  <c r="AG15" i="5"/>
  <c r="AG16" i="5"/>
  <c r="AG17" i="5"/>
  <c r="AA18" i="5"/>
  <c r="AB18" i="5"/>
  <c r="AC18" i="5"/>
  <c r="AD18" i="5"/>
  <c r="AE18" i="5"/>
  <c r="AF18" i="5"/>
  <c r="H35" i="6" l="1"/>
  <c r="K11" i="13" l="1"/>
  <c r="H11" i="13"/>
  <c r="I11" i="13"/>
  <c r="J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G11" i="13" s="1"/>
  <c r="H24" i="13"/>
  <c r="J24" i="13"/>
  <c r="H25" i="13"/>
  <c r="I25" i="13"/>
  <c r="I24" i="13" s="1"/>
  <c r="J25" i="13"/>
  <c r="K25" i="13"/>
  <c r="K24" i="13" s="1"/>
  <c r="G26" i="13"/>
  <c r="G27" i="13"/>
  <c r="G25" i="13" s="1"/>
  <c r="G24" i="13" s="1"/>
  <c r="G28" i="13"/>
  <c r="H30" i="13"/>
  <c r="H29" i="13" s="1"/>
  <c r="I30" i="13"/>
  <c r="I29" i="13" s="1"/>
  <c r="J30" i="13"/>
  <c r="J29" i="13" s="1"/>
  <c r="K30" i="13"/>
  <c r="K29" i="13" s="1"/>
  <c r="G31" i="13"/>
  <c r="G32" i="13"/>
  <c r="G33" i="13"/>
  <c r="G34" i="13"/>
  <c r="G35" i="13"/>
  <c r="G36" i="13"/>
  <c r="G37" i="13"/>
  <c r="G38" i="13"/>
  <c r="I40" i="13"/>
  <c r="K40" i="13"/>
  <c r="H41" i="13"/>
  <c r="H40" i="13" s="1"/>
  <c r="I41" i="13"/>
  <c r="J41" i="13"/>
  <c r="J40" i="13" s="1"/>
  <c r="K41" i="13"/>
  <c r="G42" i="13"/>
  <c r="G41" i="13" s="1"/>
  <c r="G40" i="13" s="1"/>
  <c r="G43" i="13"/>
  <c r="I44" i="13"/>
  <c r="J44" i="13"/>
  <c r="K44" i="13"/>
  <c r="G45" i="13"/>
  <c r="G44" i="13" s="1"/>
  <c r="G30" i="13" l="1"/>
  <c r="G29" i="13" s="1"/>
  <c r="G46" i="13" s="1"/>
  <c r="K46" i="13"/>
  <c r="I46" i="13"/>
  <c r="J46" i="13"/>
  <c r="H46" i="13"/>
  <c r="G10" i="13"/>
  <c r="H53" i="6"/>
  <c r="I18" i="5" l="1"/>
  <c r="G18" i="5" l="1"/>
  <c r="H18" i="5"/>
  <c r="K18" i="5"/>
  <c r="S18" i="5" l="1"/>
  <c r="C20" i="8"/>
  <c r="C15" i="8"/>
  <c r="O15" i="5" l="1"/>
  <c r="O16" i="5"/>
  <c r="O17" i="5"/>
  <c r="H52" i="6" l="1"/>
  <c r="H49" i="6"/>
  <c r="H48" i="6" s="1"/>
  <c r="H34" i="6"/>
  <c r="H8" i="6"/>
  <c r="Q18" i="5"/>
  <c r="R18" i="5"/>
  <c r="T18" i="5"/>
  <c r="U18" i="5"/>
  <c r="V18" i="5"/>
  <c r="W18" i="5"/>
  <c r="X18" i="5"/>
  <c r="P18" i="5"/>
  <c r="AG18" i="5" l="1"/>
  <c r="H59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<sst xmlns="http://schemas.openxmlformats.org/spreadsheetml/2006/main" count="872" uniqueCount="453">
  <si>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</si>
  <si>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</si>
  <si>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</si>
  <si>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</si>
  <si>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</si>
  <si>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</si>
  <si>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</si>
  <si>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</si>
  <si>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</si>
  <si>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</si>
  <si>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</si>
  <si>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</si>
  <si>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</si>
  <si>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</si>
  <si>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</si>
  <si>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</si>
  <si>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</si>
  <si>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</si>
  <si>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</si>
  <si>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</si>
  <si>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</si>
  <si>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</si>
  <si>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</si>
  <si>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</si>
  <si>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</si>
  <si>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</si>
  <si>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</si>
  <si>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</si>
  <si>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</si>
  <si>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</si>
  <si>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</si>
  <si>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</si>
  <si>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</si>
  <si>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</si>
  <si>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</si>
  <si>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</si>
  <si>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</si>
  <si>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</si>
  <si>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</si>
  <si>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</si>
  <si>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</si>
  <si>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</si>
  <si>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</si>
  <si>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</si>
  <si>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</si>
  <si>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</si>
  <si>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</si>
  <si>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</si>
  <si>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</si>
  <si>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</si>
  <si>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</si>
  <si>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</si>
  <si>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</si>
  <si>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</si>
  <si>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</si>
  <si>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</si>
  <si>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</si>
  <si>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</si>
  <si>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</si>
  <si>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</si>
  <si>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</si>
  <si>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</si>
  <si>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</si>
  <si>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</si>
  <si>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</si>
  <si>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</si>
  <si>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</si>
  <si>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</si>
  <si>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</si>
  <si>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</si>
  <si>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</si>
  <si>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</si>
  <si>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</si>
  <si>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</si>
  <si>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</si>
  <si>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</si>
  <si>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</si>
  <si>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</si>
  <si>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</si>
  <si>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</si>
  <si>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</si>
  <si>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</si>
  <si>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</si>
  <si>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</si>
  <si>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</si>
  <si>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</si>
  <si>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</si>
  <si>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</si>
  <si>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</si>
  <si>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</si>
  <si>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</si>
  <si>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</si>
  <si>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</si>
  <si>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</si>
  <si>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</si>
  <si>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</si>
  <si>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</si>
  <si>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</si>
  <si>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</si>
  <si>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</si>
  <si>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</si>
  <si>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</si>
  <si>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</si>
  <si>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</si>
  <si>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</si>
  <si>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</si>
  <si>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</si>
  <si>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</si>
  <si>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</si>
  <si>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</si>
  <si>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</si>
  <si>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</si>
  <si>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</si>
  <si>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</si>
  <si>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</si>
  <si>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</si>
  <si>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</si>
  <si>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</si>
  <si>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</si>
  <si>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</si>
  <si>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</si>
  <si>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</si>
  <si>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</si>
  <si>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</si>
  <si>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</si>
  <si>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</si>
  <si>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</si>
  <si>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</si>
  <si>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</si>
  <si>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</si>
  <si>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</si>
  <si>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</si>
  <si>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</si>
  <si>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</si>
  <si>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</si>
  <si>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</si>
  <si>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</si>
  <si>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</si>
  <si>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</si>
  <si>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</si>
  <si>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</si>
  <si>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</si>
  <si>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</si>
  <si>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</si>
  <si>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</si>
  <si>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</si>
  <si>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</si>
  <si>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</si>
  <si>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</si>
  <si>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</si>
  <si>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</si>
  <si>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</si>
  <si>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</si>
  <si>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</si>
  <si>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</si>
  <si>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</si>
  <si>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</si>
  <si>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</si>
  <si>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</si>
  <si>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</si>
  <si>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</si>
  <si>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</si>
  <si>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</si>
  <si>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</si>
  <si>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</si>
  <si>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</si>
  <si>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</si>
  <si>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</si>
  <si>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</si>
  <si>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</si>
  <si>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</si>
  <si>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</si>
  <si>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</si>
  <si>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</si>
  <si>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</si>
  <si>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</si>
  <si>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</si>
  <si>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</si>
  <si>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</si>
  <si>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</si>
  <si>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</si>
  <si>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</si>
  <si>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</si>
  <si>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</si>
  <si>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</si>
  <si>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</si>
  <si>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</si>
  <si>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</si>
  <si>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</si>
  <si>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</si>
  <si>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</si>
  <si>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</si>
  <si>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</si>
  <si>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</si>
  <si>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</si>
  <si>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</si>
  <si>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</si>
  <si>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</si>
  <si>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</si>
  <si>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</si>
  <si>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</si>
  <si>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</si>
  <si>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</si>
  <si>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</si>
  <si>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</si>
  <si>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</si>
  <si>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</si>
  <si>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</si>
  <si>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</si>
  <si>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</si>
  <si>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</si>
  <si>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</si>
  <si>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</si>
  <si>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</si>
  <si>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</si>
  <si>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</si>
  <si>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</si>
  <si>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</si>
  <si>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</si>
  <si>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</si>
  <si>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</si>
  <si>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</si>
  <si>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</si>
  <si>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</si>
  <si>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</si>
  <si>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</si>
  <si>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</si>
  <si>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</si>
  <si>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</si>
  <si>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</si>
  <si>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</si>
  <si>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</si>
  <si>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</si>
  <si>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</si>
  <si>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</si>
  <si>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</si>
  <si>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</si>
  <si>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</si>
  <si>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</si>
  <si>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</si>
  <si>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</si>
  <si>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</si>
  <si>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</si>
  <si>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</si>
  <si>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</si>
  <si>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</si>
  <si>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</si>
  <si>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</si>
  <si>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</si>
  <si>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</si>
  <si>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</si>
  <si>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</si>
  <si>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</si>
  <si>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</si>
  <si>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</si>
  <si>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</si>
  <si>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</si>
  <si>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</si>
  <si>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</si>
  <si>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</si>
  <si>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</si>
  <si>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</si>
  <si>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</si>
  <si>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</si>
  <si>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</si>
  <si>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</si>
  <si>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</si>
  <si>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</si>
  <si>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</si>
  <si>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</si>
  <si>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</si>
  <si>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</si>
  <si>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</si>
  <si>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</si>
  <si>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</si>
  <si>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</si>
  <si>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</si>
  <si>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</si>
  <si>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</si>
  <si>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</si>
  <si>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</si>
  <si>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</si>
  <si>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</si>
  <si>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</si>
  <si>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</si>
  <si>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</si>
  <si>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</si>
  <si>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</si>
  <si>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</si>
  <si>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</si>
  <si>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</si>
  <si>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</si>
  <si>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</si>
  <si>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</si>
  <si>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</si>
  <si>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</si>
  <si>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</si>
  <si>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</si>
  <si>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</si>
  <si>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</si>
  <si>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</si>
  <si>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</si>
  <si>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</si>
  <si>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</si>
  <si>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</si>
  <si>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</si>
  <si>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</si>
  <si>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</si>
  <si>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</si>
  <si>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</si>
  <si>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</si>
  <si>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</si>
  <si>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</si>
  <si>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</si>
  <si>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</si>
  <si>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</si>
  <si>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</si>
  <si>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</si>
  <si>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</si>
  <si>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</si>
  <si>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</si>
  <si>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</si>
  <si>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</si>
  <si>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</si>
  <si>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</si>
  <si>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</si>
  <si>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</si>
  <si>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</si>
  <si>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Будівництво1 інших об`єктів комунальної власності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</si>
  <si>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</si>
  <si>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</si>
  <si>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</si>
  <si>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</si>
  <si>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</si>
  <si>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</si>
  <si>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</si>
  <si>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</si>
  <si>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</si>
  <si>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</si>
  <si>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</si>
  <si>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</si>
  <si>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</si>
  <si>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</si>
  <si>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</si>
  <si>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</si>
  <si>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</si>
  <si>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</si>
  <si>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</si>
  <si>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архітектурно-паркової композиції із сонячними панелями для м.Носівка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</si>
  <si>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</si>
  <si>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</si>
  <si>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</si>
  <si>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</si>
  <si>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</si>
  <si>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</si>
  <si>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</si>
  <si>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</si>
  <si>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</si>
  <si>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</si>
  <si>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</si>
  <si>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</si>
  <si>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</si>
  <si>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</si>
  <si>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</si>
  <si>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</si>
  <si>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</si>
  <si>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</si>
  <si>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</si>
  <si>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</si>
  <si>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</si>
  <si>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</si>
  <si>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t>Виготовлення ПКД з реконструкції частини приміщень Носівської міської гімназії для інклюзивно-ресурсного центру по вул. Центральна, 25 м.Носівка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</si>
  <si>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</si>
  <si>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</si>
  <si>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</si>
  <si>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</si>
  <si>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</si>
  <si>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</si>
  <si>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</si>
  <si>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</si>
  <si>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</si>
  <si>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</si>
  <si>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</si>
  <si>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</si>
  <si>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</si>
  <si>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</si>
  <si>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</si>
  <si>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</si>
  <si>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</si>
  <si>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</si>
  <si>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</si>
  <si>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</si>
  <si>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</si>
  <si>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</si>
  <si>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</si>
  <si>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</si>
  <si>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</si>
  <si>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</si>
  <si>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</si>
  <si>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</si>
  <si>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</si>
  <si>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</si>
  <si>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</si>
  <si>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</si>
  <si>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</si>
  <si>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</si>
  <si>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</si>
  <si>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</si>
  <si>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</si>
  <si>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</si>
  <si>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</si>
  <si>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</si>
  <si>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</si>
  <si>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</si>
  <si>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</si>
  <si>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</si>
  <si>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</si>
  <si>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</si>
  <si>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</si>
  <si>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</si>
  <si>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</si>
  <si>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</si>
  <si>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</si>
  <si>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</si>
  <si>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</si>
  <si>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 xml:space="preserve"> м. Носiвка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</si>
  <si>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</si>
  <si>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</si>
  <si>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</si>
  <si>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Носівська міська рада (апарат)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</si>
  <si>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</si>
  <si>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</si>
  <si>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</si>
  <si>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</si>
  <si>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</si>
  <si>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</si>
  <si>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</si>
  <si>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</si>
  <si>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</si>
  <si>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</si>
  <si>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</si>
  <si>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</si>
  <si>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</si>
  <si>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</si>
  <si>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</si>
  <si>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</si>
  <si>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</si>
  <si>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до рішення від  14  травня 2019 року  "Про внесення змін до  міського бюджету на 2019 рік"</t>
  </si>
  <si>
    <t>до рішення   від 14 травня  2019 року  "Про внесення змін до  міського бюджету на 2019 рік"</t>
  </si>
  <si>
    <t>до рішення від 14 травня 2019 року "Про  внесення змін до  міського бюджету на 2019 рік"</t>
  </si>
  <si>
    <t xml:space="preserve">додаток  5
до рішення  від 14 травня 2019 року "Про внесення змін до міського бюджетуна 2019 рік"                                       </t>
  </si>
  <si>
    <t xml:space="preserve">до рішення від 14 травня 2019 року "Про внесення змін до  міського бюджету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</si>
  <si>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від  14 травня 2019 року  "Про внесення змін до  міського бюджету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</si>
</sst>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2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zoomScaleNormal="100" workbookViewId="0">
      <selection activeCell="D4" sqref="D4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320" t="s">
        <v>447</v>
      </c>
      <c r="E2" s="321"/>
      <c r="F2" s="321"/>
    </row>
    <row r="3" spans="1:6" ht="27.75" customHeight="1" x14ac:dyDescent="0.25">
      <c r="D3" s="321"/>
      <c r="E3" s="321"/>
      <c r="F3" s="321"/>
    </row>
    <row r="5" spans="1:6" ht="25.5" customHeight="1" x14ac:dyDescent="0.3">
      <c r="A5" s="322" t="s">
        <v>322</v>
      </c>
      <c r="B5" s="323"/>
      <c r="C5" s="323"/>
      <c r="D5" s="323"/>
      <c r="E5" s="323"/>
      <c r="F5" s="323"/>
    </row>
    <row r="6" spans="1:6" ht="10.5" customHeight="1" x14ac:dyDescent="0.25">
      <c r="F6" s="125" t="s">
        <v>1</v>
      </c>
    </row>
    <row r="7" spans="1:6" x14ac:dyDescent="0.25">
      <c r="A7" s="324" t="s">
        <v>2</v>
      </c>
      <c r="B7" s="324" t="s">
        <v>3</v>
      </c>
      <c r="C7" s="325" t="s">
        <v>4</v>
      </c>
      <c r="D7" s="324" t="s">
        <v>5</v>
      </c>
      <c r="E7" s="324" t="s">
        <v>6</v>
      </c>
      <c r="F7" s="324"/>
    </row>
    <row r="8" spans="1:6" x14ac:dyDescent="0.25">
      <c r="A8" s="324"/>
      <c r="B8" s="324"/>
      <c r="C8" s="325"/>
      <c r="D8" s="324"/>
      <c r="E8" s="324" t="s">
        <v>7</v>
      </c>
      <c r="F8" s="326" t="s">
        <v>8</v>
      </c>
    </row>
    <row r="9" spans="1:6" x14ac:dyDescent="0.25">
      <c r="A9" s="324"/>
      <c r="B9" s="324"/>
      <c r="C9" s="325"/>
      <c r="D9" s="324"/>
      <c r="E9" s="324"/>
      <c r="F9" s="324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x14ac:dyDescent="0.25">
      <c r="A11" s="301">
        <v>10000000</v>
      </c>
      <c r="B11" s="302" t="s">
        <v>9</v>
      </c>
      <c r="C11" s="170">
        <f t="shared" ref="C11:C42" si="0">D11+E11</f>
        <v>72048768</v>
      </c>
      <c r="D11" s="303">
        <v>71968768</v>
      </c>
      <c r="E11" s="303">
        <v>80000</v>
      </c>
      <c r="F11" s="303">
        <v>0</v>
      </c>
    </row>
    <row r="12" spans="1:6" ht="27.75" customHeight="1" x14ac:dyDescent="0.25">
      <c r="A12" s="301">
        <v>11000000</v>
      </c>
      <c r="B12" s="302" t="s">
        <v>10</v>
      </c>
      <c r="C12" s="170">
        <f t="shared" si="0"/>
        <v>37080000</v>
      </c>
      <c r="D12" s="303">
        <v>37080000</v>
      </c>
      <c r="E12" s="303">
        <v>0</v>
      </c>
      <c r="F12" s="303">
        <v>0</v>
      </c>
    </row>
    <row r="13" spans="1:6" ht="19.5" customHeight="1" x14ac:dyDescent="0.25">
      <c r="A13" s="301">
        <v>11010000</v>
      </c>
      <c r="B13" s="302" t="s">
        <v>11</v>
      </c>
      <c r="C13" s="170">
        <f t="shared" si="0"/>
        <v>37080000</v>
      </c>
      <c r="D13" s="303">
        <v>37080000</v>
      </c>
      <c r="E13" s="303">
        <v>0</v>
      </c>
      <c r="F13" s="303">
        <v>0</v>
      </c>
    </row>
    <row r="14" spans="1:6" ht="43.5" customHeight="1" x14ac:dyDescent="0.25">
      <c r="A14" s="304">
        <v>11010100</v>
      </c>
      <c r="B14" s="305" t="s">
        <v>12</v>
      </c>
      <c r="C14" s="171">
        <f t="shared" si="0"/>
        <v>30300000</v>
      </c>
      <c r="D14" s="306">
        <v>30300000</v>
      </c>
      <c r="E14" s="306">
        <v>0</v>
      </c>
      <c r="F14" s="306">
        <v>0</v>
      </c>
    </row>
    <row r="15" spans="1:6" ht="69.75" customHeight="1" x14ac:dyDescent="0.25">
      <c r="A15" s="304">
        <v>11010200</v>
      </c>
      <c r="B15" s="305" t="s">
        <v>13</v>
      </c>
      <c r="C15" s="171">
        <f t="shared" si="0"/>
        <v>780000</v>
      </c>
      <c r="D15" s="306">
        <v>780000</v>
      </c>
      <c r="E15" s="306">
        <v>0</v>
      </c>
      <c r="F15" s="306">
        <v>0</v>
      </c>
    </row>
    <row r="16" spans="1:6" ht="42" customHeight="1" x14ac:dyDescent="0.25">
      <c r="A16" s="304">
        <v>11010400</v>
      </c>
      <c r="B16" s="305" t="s">
        <v>14</v>
      </c>
      <c r="C16" s="171">
        <f t="shared" si="0"/>
        <v>5700000</v>
      </c>
      <c r="D16" s="306">
        <v>5700000</v>
      </c>
      <c r="E16" s="306">
        <v>0</v>
      </c>
      <c r="F16" s="306">
        <v>0</v>
      </c>
    </row>
    <row r="17" spans="1:6" ht="42" customHeight="1" x14ac:dyDescent="0.25">
      <c r="A17" s="304">
        <v>11010500</v>
      </c>
      <c r="B17" s="305" t="s">
        <v>15</v>
      </c>
      <c r="C17" s="171">
        <f t="shared" si="0"/>
        <v>300000</v>
      </c>
      <c r="D17" s="306">
        <v>300000</v>
      </c>
      <c r="E17" s="306">
        <v>0</v>
      </c>
      <c r="F17" s="306">
        <v>0</v>
      </c>
    </row>
    <row r="18" spans="1:6" ht="28.5" customHeight="1" x14ac:dyDescent="0.25">
      <c r="A18" s="301">
        <v>13000000</v>
      </c>
      <c r="B18" s="302" t="s">
        <v>297</v>
      </c>
      <c r="C18" s="170">
        <f t="shared" si="0"/>
        <v>680000</v>
      </c>
      <c r="D18" s="303">
        <v>680000</v>
      </c>
      <c r="E18" s="303">
        <v>0</v>
      </c>
      <c r="F18" s="303">
        <v>0</v>
      </c>
    </row>
    <row r="19" spans="1:6" ht="30.75" customHeight="1" x14ac:dyDescent="0.25">
      <c r="A19" s="301">
        <v>13010000</v>
      </c>
      <c r="B19" s="302" t="s">
        <v>298</v>
      </c>
      <c r="C19" s="170">
        <f t="shared" si="0"/>
        <v>680000</v>
      </c>
      <c r="D19" s="303">
        <v>680000</v>
      </c>
      <c r="E19" s="303">
        <v>0</v>
      </c>
      <c r="F19" s="303">
        <v>0</v>
      </c>
    </row>
    <row r="20" spans="1:6" ht="54" customHeight="1" x14ac:dyDescent="0.25">
      <c r="A20" s="304">
        <v>13010100</v>
      </c>
      <c r="B20" s="305" t="s">
        <v>299</v>
      </c>
      <c r="C20" s="171">
        <f t="shared" si="0"/>
        <v>600000</v>
      </c>
      <c r="D20" s="306">
        <v>600000</v>
      </c>
      <c r="E20" s="306">
        <v>0</v>
      </c>
      <c r="F20" s="306">
        <v>0</v>
      </c>
    </row>
    <row r="21" spans="1:6" ht="63.75" customHeight="1" x14ac:dyDescent="0.25">
      <c r="A21" s="304">
        <v>13010200</v>
      </c>
      <c r="B21" s="305" t="s">
        <v>300</v>
      </c>
      <c r="C21" s="171">
        <f t="shared" si="0"/>
        <v>80000</v>
      </c>
      <c r="D21" s="306">
        <v>80000</v>
      </c>
      <c r="E21" s="306">
        <v>0</v>
      </c>
      <c r="F21" s="306">
        <v>0</v>
      </c>
    </row>
    <row r="22" spans="1:6" ht="22.5" customHeight="1" x14ac:dyDescent="0.25">
      <c r="A22" s="301">
        <v>14000000</v>
      </c>
      <c r="B22" s="302" t="s">
        <v>16</v>
      </c>
      <c r="C22" s="170">
        <f t="shared" si="0"/>
        <v>3877600</v>
      </c>
      <c r="D22" s="303">
        <v>3877600</v>
      </c>
      <c r="E22" s="303">
        <v>0</v>
      </c>
      <c r="F22" s="303">
        <v>0</v>
      </c>
    </row>
    <row r="23" spans="1:6" ht="33.75" customHeight="1" x14ac:dyDescent="0.25">
      <c r="A23" s="301">
        <v>14020000</v>
      </c>
      <c r="B23" s="302" t="s">
        <v>301</v>
      </c>
      <c r="C23" s="170">
        <f t="shared" si="0"/>
        <v>516000</v>
      </c>
      <c r="D23" s="303">
        <v>516000</v>
      </c>
      <c r="E23" s="303">
        <v>0</v>
      </c>
      <c r="F23" s="303">
        <v>0</v>
      </c>
    </row>
    <row r="24" spans="1:6" ht="21.75" customHeight="1" x14ac:dyDescent="0.25">
      <c r="A24" s="304">
        <v>14021900</v>
      </c>
      <c r="B24" s="305" t="s">
        <v>17</v>
      </c>
      <c r="C24" s="171">
        <f t="shared" si="0"/>
        <v>516000</v>
      </c>
      <c r="D24" s="306">
        <v>516000</v>
      </c>
      <c r="E24" s="306">
        <v>0</v>
      </c>
      <c r="F24" s="306">
        <v>0</v>
      </c>
    </row>
    <row r="25" spans="1:6" ht="30.75" customHeight="1" x14ac:dyDescent="0.25">
      <c r="A25" s="301">
        <v>14030000</v>
      </c>
      <c r="B25" s="302" t="s">
        <v>18</v>
      </c>
      <c r="C25" s="170">
        <f t="shared" si="0"/>
        <v>2161600</v>
      </c>
      <c r="D25" s="303">
        <v>2161600</v>
      </c>
      <c r="E25" s="303">
        <v>0</v>
      </c>
      <c r="F25" s="303">
        <v>0</v>
      </c>
    </row>
    <row r="26" spans="1:6" ht="22.5" customHeight="1" x14ac:dyDescent="0.25">
      <c r="A26" s="304">
        <v>14031900</v>
      </c>
      <c r="B26" s="305" t="s">
        <v>17</v>
      </c>
      <c r="C26" s="171">
        <f t="shared" si="0"/>
        <v>2161600</v>
      </c>
      <c r="D26" s="306">
        <v>2161600</v>
      </c>
      <c r="E26" s="306">
        <v>0</v>
      </c>
      <c r="F26" s="306">
        <v>0</v>
      </c>
    </row>
    <row r="27" spans="1:6" ht="45" customHeight="1" x14ac:dyDescent="0.25">
      <c r="A27" s="304">
        <v>14040000</v>
      </c>
      <c r="B27" s="305" t="s">
        <v>302</v>
      </c>
      <c r="C27" s="171">
        <f t="shared" si="0"/>
        <v>1200000</v>
      </c>
      <c r="D27" s="306">
        <v>1200000</v>
      </c>
      <c r="E27" s="306">
        <v>0</v>
      </c>
      <c r="F27" s="306">
        <v>0</v>
      </c>
    </row>
    <row r="28" spans="1:6" ht="24" customHeight="1" x14ac:dyDescent="0.25">
      <c r="A28" s="301">
        <v>18000000</v>
      </c>
      <c r="B28" s="302" t="s">
        <v>303</v>
      </c>
      <c r="C28" s="170">
        <f t="shared" si="0"/>
        <v>30331168</v>
      </c>
      <c r="D28" s="303">
        <v>30331168</v>
      </c>
      <c r="E28" s="303">
        <v>0</v>
      </c>
      <c r="F28" s="303">
        <v>0</v>
      </c>
    </row>
    <row r="29" spans="1:6" ht="21" customHeight="1" x14ac:dyDescent="0.25">
      <c r="A29" s="301">
        <v>18010000</v>
      </c>
      <c r="B29" s="302" t="s">
        <v>304</v>
      </c>
      <c r="C29" s="170">
        <f t="shared" si="0"/>
        <v>16401168</v>
      </c>
      <c r="D29" s="303">
        <v>16401168</v>
      </c>
      <c r="E29" s="303">
        <v>0</v>
      </c>
      <c r="F29" s="303">
        <v>0</v>
      </c>
    </row>
    <row r="30" spans="1:6" ht="51.75" customHeight="1" x14ac:dyDescent="0.25">
      <c r="A30" s="304">
        <v>18010100</v>
      </c>
      <c r="B30" s="305" t="s">
        <v>305</v>
      </c>
      <c r="C30" s="171">
        <f t="shared" si="0"/>
        <v>11900</v>
      </c>
      <c r="D30" s="306">
        <v>11900</v>
      </c>
      <c r="E30" s="306">
        <v>0</v>
      </c>
      <c r="F30" s="306">
        <v>0</v>
      </c>
    </row>
    <row r="31" spans="1:6" ht="49.5" customHeight="1" x14ac:dyDescent="0.25">
      <c r="A31" s="304">
        <v>18010200</v>
      </c>
      <c r="B31" s="305" t="s">
        <v>306</v>
      </c>
      <c r="C31" s="171">
        <f t="shared" si="0"/>
        <v>160000</v>
      </c>
      <c r="D31" s="306">
        <v>160000</v>
      </c>
      <c r="E31" s="306">
        <v>0</v>
      </c>
      <c r="F31" s="306">
        <v>0</v>
      </c>
    </row>
    <row r="32" spans="1:6" ht="51" customHeight="1" x14ac:dyDescent="0.25">
      <c r="A32" s="304">
        <v>18010300</v>
      </c>
      <c r="B32" s="305" t="s">
        <v>307</v>
      </c>
      <c r="C32" s="171">
        <f t="shared" si="0"/>
        <v>625000</v>
      </c>
      <c r="D32" s="306">
        <v>625000</v>
      </c>
      <c r="E32" s="306">
        <v>0</v>
      </c>
      <c r="F32" s="306">
        <v>0</v>
      </c>
    </row>
    <row r="33" spans="1:6" ht="51.75" customHeight="1" x14ac:dyDescent="0.25">
      <c r="A33" s="304">
        <v>18010400</v>
      </c>
      <c r="B33" s="305" t="s">
        <v>308</v>
      </c>
      <c r="C33" s="171">
        <f t="shared" si="0"/>
        <v>666000</v>
      </c>
      <c r="D33" s="306">
        <v>666000</v>
      </c>
      <c r="E33" s="306">
        <v>0</v>
      </c>
      <c r="F33" s="306">
        <v>0</v>
      </c>
    </row>
    <row r="34" spans="1:6" ht="18" customHeight="1" x14ac:dyDescent="0.25">
      <c r="A34" s="304">
        <v>18010500</v>
      </c>
      <c r="B34" s="305" t="s">
        <v>309</v>
      </c>
      <c r="C34" s="171">
        <f t="shared" si="0"/>
        <v>3371300</v>
      </c>
      <c r="D34" s="306">
        <v>3371300</v>
      </c>
      <c r="E34" s="306">
        <v>0</v>
      </c>
      <c r="F34" s="306">
        <v>0</v>
      </c>
    </row>
    <row r="35" spans="1:6" ht="18.75" customHeight="1" x14ac:dyDescent="0.25">
      <c r="A35" s="304">
        <v>18010600</v>
      </c>
      <c r="B35" s="305" t="s">
        <v>310</v>
      </c>
      <c r="C35" s="171">
        <f t="shared" si="0"/>
        <v>9605168</v>
      </c>
      <c r="D35" s="306">
        <v>9605168</v>
      </c>
      <c r="E35" s="306">
        <v>0</v>
      </c>
      <c r="F35" s="306">
        <v>0</v>
      </c>
    </row>
    <row r="36" spans="1:6" ht="18" customHeight="1" x14ac:dyDescent="0.25">
      <c r="A36" s="304">
        <v>18010700</v>
      </c>
      <c r="B36" s="305" t="s">
        <v>311</v>
      </c>
      <c r="C36" s="171">
        <f t="shared" si="0"/>
        <v>400000</v>
      </c>
      <c r="D36" s="306">
        <v>400000</v>
      </c>
      <c r="E36" s="306">
        <v>0</v>
      </c>
      <c r="F36" s="306">
        <v>0</v>
      </c>
    </row>
    <row r="37" spans="1:6" ht="18.75" customHeight="1" x14ac:dyDescent="0.25">
      <c r="A37" s="304">
        <v>18010900</v>
      </c>
      <c r="B37" s="305" t="s">
        <v>312</v>
      </c>
      <c r="C37" s="171">
        <f t="shared" si="0"/>
        <v>1561800</v>
      </c>
      <c r="D37" s="306">
        <v>1561800</v>
      </c>
      <c r="E37" s="306">
        <v>0</v>
      </c>
      <c r="F37" s="306">
        <v>0</v>
      </c>
    </row>
    <row r="38" spans="1:6" ht="24.75" customHeight="1" x14ac:dyDescent="0.25">
      <c r="A38" s="301">
        <v>18050000</v>
      </c>
      <c r="B38" s="302" t="s">
        <v>19</v>
      </c>
      <c r="C38" s="170">
        <f t="shared" si="0"/>
        <v>13930000</v>
      </c>
      <c r="D38" s="303">
        <v>13930000</v>
      </c>
      <c r="E38" s="303">
        <v>0</v>
      </c>
      <c r="F38" s="303">
        <v>0</v>
      </c>
    </row>
    <row r="39" spans="1:6" ht="18" customHeight="1" x14ac:dyDescent="0.25">
      <c r="A39" s="304">
        <v>18050300</v>
      </c>
      <c r="B39" s="305" t="s">
        <v>20</v>
      </c>
      <c r="C39" s="171">
        <f t="shared" si="0"/>
        <v>840000</v>
      </c>
      <c r="D39" s="306">
        <v>840000</v>
      </c>
      <c r="E39" s="306">
        <v>0</v>
      </c>
      <c r="F39" s="306">
        <v>0</v>
      </c>
    </row>
    <row r="40" spans="1:6" ht="18" customHeight="1" x14ac:dyDescent="0.25">
      <c r="A40" s="304">
        <v>18050400</v>
      </c>
      <c r="B40" s="305" t="s">
        <v>21</v>
      </c>
      <c r="C40" s="171">
        <f t="shared" si="0"/>
        <v>9500000</v>
      </c>
      <c r="D40" s="306">
        <v>9500000</v>
      </c>
      <c r="E40" s="306">
        <v>0</v>
      </c>
      <c r="F40" s="306">
        <v>0</v>
      </c>
    </row>
    <row r="41" spans="1:6" ht="68.25" customHeight="1" x14ac:dyDescent="0.25">
      <c r="A41" s="304">
        <v>18050500</v>
      </c>
      <c r="B41" s="305" t="s">
        <v>313</v>
      </c>
      <c r="C41" s="171">
        <f t="shared" si="0"/>
        <v>3590000</v>
      </c>
      <c r="D41" s="306">
        <v>3590000</v>
      </c>
      <c r="E41" s="306">
        <v>0</v>
      </c>
      <c r="F41" s="306">
        <v>0</v>
      </c>
    </row>
    <row r="42" spans="1:6" ht="17.25" customHeight="1" x14ac:dyDescent="0.25">
      <c r="A42" s="301">
        <v>19000000</v>
      </c>
      <c r="B42" s="302" t="s">
        <v>22</v>
      </c>
      <c r="C42" s="170">
        <f t="shared" si="0"/>
        <v>80000</v>
      </c>
      <c r="D42" s="303">
        <v>0</v>
      </c>
      <c r="E42" s="303">
        <v>80000</v>
      </c>
      <c r="F42" s="303">
        <v>0</v>
      </c>
    </row>
    <row r="43" spans="1:6" ht="20.25" customHeight="1" x14ac:dyDescent="0.25">
      <c r="A43" s="301">
        <v>19010000</v>
      </c>
      <c r="B43" s="302" t="s">
        <v>23</v>
      </c>
      <c r="C43" s="170">
        <f t="shared" ref="C43:C74" si="1">D43+E43</f>
        <v>80000</v>
      </c>
      <c r="D43" s="303">
        <v>0</v>
      </c>
      <c r="E43" s="303">
        <v>80000</v>
      </c>
      <c r="F43" s="303">
        <v>0</v>
      </c>
    </row>
    <row r="44" spans="1:6" ht="63.75" x14ac:dyDescent="0.25">
      <c r="A44" s="304">
        <v>19010100</v>
      </c>
      <c r="B44" s="305" t="s">
        <v>314</v>
      </c>
      <c r="C44" s="171">
        <f t="shared" si="1"/>
        <v>18500</v>
      </c>
      <c r="D44" s="306">
        <v>0</v>
      </c>
      <c r="E44" s="306">
        <v>18500</v>
      </c>
      <c r="F44" s="306">
        <v>0</v>
      </c>
    </row>
    <row r="45" spans="1:6" ht="51" x14ac:dyDescent="0.25">
      <c r="A45" s="304">
        <v>19010300</v>
      </c>
      <c r="B45" s="305" t="s">
        <v>24</v>
      </c>
      <c r="C45" s="171">
        <f t="shared" si="1"/>
        <v>61500</v>
      </c>
      <c r="D45" s="306">
        <v>0</v>
      </c>
      <c r="E45" s="306">
        <v>61500</v>
      </c>
      <c r="F45" s="306">
        <v>0</v>
      </c>
    </row>
    <row r="46" spans="1:6" ht="18" customHeight="1" x14ac:dyDescent="0.25">
      <c r="A46" s="301">
        <v>20000000</v>
      </c>
      <c r="B46" s="302" t="s">
        <v>25</v>
      </c>
      <c r="C46" s="170">
        <f t="shared" si="1"/>
        <v>3407655</v>
      </c>
      <c r="D46" s="303">
        <v>1004940</v>
      </c>
      <c r="E46" s="303">
        <v>2402715</v>
      </c>
      <c r="F46" s="303">
        <v>0</v>
      </c>
    </row>
    <row r="47" spans="1:6" ht="30.75" customHeight="1" x14ac:dyDescent="0.25">
      <c r="A47" s="301">
        <v>22000000</v>
      </c>
      <c r="B47" s="302" t="s">
        <v>26</v>
      </c>
      <c r="C47" s="170">
        <f t="shared" si="1"/>
        <v>961260</v>
      </c>
      <c r="D47" s="303">
        <v>961260</v>
      </c>
      <c r="E47" s="303">
        <v>0</v>
      </c>
      <c r="F47" s="303">
        <v>0</v>
      </c>
    </row>
    <row r="48" spans="1:6" ht="20.25" customHeight="1" x14ac:dyDescent="0.25">
      <c r="A48" s="301">
        <v>22010000</v>
      </c>
      <c r="B48" s="302" t="s">
        <v>27</v>
      </c>
      <c r="C48" s="170">
        <f t="shared" si="1"/>
        <v>900000</v>
      </c>
      <c r="D48" s="303">
        <v>900000</v>
      </c>
      <c r="E48" s="303">
        <v>0</v>
      </c>
      <c r="F48" s="303">
        <v>0</v>
      </c>
    </row>
    <row r="49" spans="1:6" ht="23.25" customHeight="1" x14ac:dyDescent="0.25">
      <c r="A49" s="304">
        <v>22012500</v>
      </c>
      <c r="B49" s="305" t="s">
        <v>28</v>
      </c>
      <c r="C49" s="171">
        <f t="shared" si="1"/>
        <v>600000</v>
      </c>
      <c r="D49" s="306">
        <v>600000</v>
      </c>
      <c r="E49" s="306">
        <v>0</v>
      </c>
      <c r="F49" s="306">
        <v>0</v>
      </c>
    </row>
    <row r="50" spans="1:6" ht="31.5" customHeight="1" x14ac:dyDescent="0.25">
      <c r="A50" s="304">
        <v>22012600</v>
      </c>
      <c r="B50" s="305" t="s">
        <v>315</v>
      </c>
      <c r="C50" s="171">
        <f t="shared" si="1"/>
        <v>300000</v>
      </c>
      <c r="D50" s="306">
        <v>300000</v>
      </c>
      <c r="E50" s="306">
        <v>0</v>
      </c>
      <c r="F50" s="306">
        <v>0</v>
      </c>
    </row>
    <row r="51" spans="1:6" ht="22.5" customHeight="1" x14ac:dyDescent="0.25">
      <c r="A51" s="301">
        <v>22090000</v>
      </c>
      <c r="B51" s="302" t="s">
        <v>29</v>
      </c>
      <c r="C51" s="170">
        <f t="shared" si="1"/>
        <v>60000</v>
      </c>
      <c r="D51" s="303">
        <v>60000</v>
      </c>
      <c r="E51" s="303">
        <v>0</v>
      </c>
      <c r="F51" s="303">
        <v>0</v>
      </c>
    </row>
    <row r="52" spans="1:6" ht="53.25" customHeight="1" x14ac:dyDescent="0.25">
      <c r="A52" s="304">
        <v>22090100</v>
      </c>
      <c r="B52" s="305" t="s">
        <v>30</v>
      </c>
      <c r="C52" s="171">
        <f t="shared" si="1"/>
        <v>50000</v>
      </c>
      <c r="D52" s="306">
        <v>50000</v>
      </c>
      <c r="E52" s="306">
        <v>0</v>
      </c>
      <c r="F52" s="306">
        <v>0</v>
      </c>
    </row>
    <row r="53" spans="1:6" ht="42" customHeight="1" x14ac:dyDescent="0.25">
      <c r="A53" s="304">
        <v>22090400</v>
      </c>
      <c r="B53" s="305" t="s">
        <v>31</v>
      </c>
      <c r="C53" s="171">
        <f t="shared" si="1"/>
        <v>10000</v>
      </c>
      <c r="D53" s="306">
        <v>10000</v>
      </c>
      <c r="E53" s="306">
        <v>0</v>
      </c>
      <c r="F53" s="306">
        <v>0</v>
      </c>
    </row>
    <row r="54" spans="1:6" ht="84.75" customHeight="1" x14ac:dyDescent="0.25">
      <c r="A54" s="304">
        <v>22130000</v>
      </c>
      <c r="B54" s="305" t="s">
        <v>316</v>
      </c>
      <c r="C54" s="171">
        <f t="shared" si="1"/>
        <v>1260</v>
      </c>
      <c r="D54" s="306">
        <v>1260</v>
      </c>
      <c r="E54" s="306">
        <v>0</v>
      </c>
      <c r="F54" s="306">
        <v>0</v>
      </c>
    </row>
    <row r="55" spans="1:6" ht="20.25" customHeight="1" x14ac:dyDescent="0.25">
      <c r="A55" s="301">
        <v>24000000</v>
      </c>
      <c r="B55" s="302" t="s">
        <v>32</v>
      </c>
      <c r="C55" s="170">
        <f t="shared" si="1"/>
        <v>43680</v>
      </c>
      <c r="D55" s="303">
        <v>43680</v>
      </c>
      <c r="E55" s="303">
        <v>0</v>
      </c>
      <c r="F55" s="303">
        <v>0</v>
      </c>
    </row>
    <row r="56" spans="1:6" ht="21" customHeight="1" x14ac:dyDescent="0.25">
      <c r="A56" s="301">
        <v>24060000</v>
      </c>
      <c r="B56" s="302" t="s">
        <v>33</v>
      </c>
      <c r="C56" s="170">
        <f t="shared" si="1"/>
        <v>43680</v>
      </c>
      <c r="D56" s="303">
        <v>43680</v>
      </c>
      <c r="E56" s="303">
        <v>0</v>
      </c>
      <c r="F56" s="303">
        <v>0</v>
      </c>
    </row>
    <row r="57" spans="1:6" ht="17.25" customHeight="1" x14ac:dyDescent="0.25">
      <c r="A57" s="304">
        <v>24060300</v>
      </c>
      <c r="B57" s="305" t="s">
        <v>33</v>
      </c>
      <c r="C57" s="171">
        <f t="shared" si="1"/>
        <v>43680</v>
      </c>
      <c r="D57" s="306">
        <v>43680</v>
      </c>
      <c r="E57" s="306">
        <v>0</v>
      </c>
      <c r="F57" s="306">
        <v>0</v>
      </c>
    </row>
    <row r="58" spans="1:6" ht="17.25" customHeight="1" x14ac:dyDescent="0.25">
      <c r="A58" s="301">
        <v>25000000</v>
      </c>
      <c r="B58" s="302" t="s">
        <v>34</v>
      </c>
      <c r="C58" s="170">
        <f t="shared" si="1"/>
        <v>2402715</v>
      </c>
      <c r="D58" s="303">
        <v>0</v>
      </c>
      <c r="E58" s="303">
        <v>2402715</v>
      </c>
      <c r="F58" s="303">
        <v>0</v>
      </c>
    </row>
    <row r="59" spans="1:6" ht="38.25" x14ac:dyDescent="0.25">
      <c r="A59" s="301">
        <v>25010000</v>
      </c>
      <c r="B59" s="302" t="s">
        <v>35</v>
      </c>
      <c r="C59" s="170">
        <f t="shared" si="1"/>
        <v>2402715</v>
      </c>
      <c r="D59" s="303">
        <v>0</v>
      </c>
      <c r="E59" s="303">
        <v>2402715</v>
      </c>
      <c r="F59" s="303">
        <v>0</v>
      </c>
    </row>
    <row r="60" spans="1:6" ht="35.25" customHeight="1" x14ac:dyDescent="0.25">
      <c r="A60" s="304">
        <v>25010100</v>
      </c>
      <c r="B60" s="305" t="s">
        <v>285</v>
      </c>
      <c r="C60" s="171">
        <f t="shared" si="1"/>
        <v>2324400</v>
      </c>
      <c r="D60" s="306">
        <v>0</v>
      </c>
      <c r="E60" s="306">
        <v>2324400</v>
      </c>
      <c r="F60" s="306">
        <v>0</v>
      </c>
    </row>
    <row r="61" spans="1:6" ht="22.5" customHeight="1" x14ac:dyDescent="0.25">
      <c r="A61" s="304">
        <v>25010300</v>
      </c>
      <c r="B61" s="305" t="s">
        <v>36</v>
      </c>
      <c r="C61" s="171">
        <f t="shared" si="1"/>
        <v>78315</v>
      </c>
      <c r="D61" s="306">
        <v>0</v>
      </c>
      <c r="E61" s="306">
        <v>78315</v>
      </c>
      <c r="F61" s="306">
        <v>0</v>
      </c>
    </row>
    <row r="62" spans="1:6" ht="25.5" x14ac:dyDescent="0.25">
      <c r="A62" s="172"/>
      <c r="B62" s="173" t="s">
        <v>37</v>
      </c>
      <c r="C62" s="170">
        <f t="shared" si="1"/>
        <v>75456423</v>
      </c>
      <c r="D62" s="170">
        <v>72973708</v>
      </c>
      <c r="E62" s="170">
        <v>2482715</v>
      </c>
      <c r="F62" s="170">
        <v>0</v>
      </c>
    </row>
    <row r="63" spans="1:6" ht="23.25" customHeight="1" x14ac:dyDescent="0.25">
      <c r="A63" s="301">
        <v>40000000</v>
      </c>
      <c r="B63" s="302" t="s">
        <v>38</v>
      </c>
      <c r="C63" s="170">
        <f t="shared" si="1"/>
        <v>73308529</v>
      </c>
      <c r="D63" s="303">
        <v>69049529</v>
      </c>
      <c r="E63" s="303">
        <v>4259000</v>
      </c>
      <c r="F63" s="303">
        <v>0</v>
      </c>
    </row>
    <row r="64" spans="1:6" ht="23.25" customHeight="1" x14ac:dyDescent="0.25">
      <c r="A64" s="301">
        <v>41000000</v>
      </c>
      <c r="B64" s="302" t="s">
        <v>39</v>
      </c>
      <c r="C64" s="170">
        <f t="shared" si="1"/>
        <v>73308529</v>
      </c>
      <c r="D64" s="303">
        <v>69049529</v>
      </c>
      <c r="E64" s="303">
        <v>4259000</v>
      </c>
      <c r="F64" s="303">
        <v>0</v>
      </c>
    </row>
    <row r="65" spans="1:6" ht="28.5" customHeight="1" x14ac:dyDescent="0.25">
      <c r="A65" s="301">
        <v>41020000</v>
      </c>
      <c r="B65" s="302" t="s">
        <v>40</v>
      </c>
      <c r="C65" s="170">
        <f t="shared" si="1"/>
        <v>6500900</v>
      </c>
      <c r="D65" s="303">
        <v>6500900</v>
      </c>
      <c r="E65" s="303">
        <v>0</v>
      </c>
      <c r="F65" s="303">
        <v>0</v>
      </c>
    </row>
    <row r="66" spans="1:6" ht="19.5" customHeight="1" x14ac:dyDescent="0.25">
      <c r="A66" s="304">
        <v>41020100</v>
      </c>
      <c r="B66" s="305" t="s">
        <v>317</v>
      </c>
      <c r="C66" s="171">
        <f t="shared" si="1"/>
        <v>6500900</v>
      </c>
      <c r="D66" s="306">
        <v>6500900</v>
      </c>
      <c r="E66" s="306">
        <v>0</v>
      </c>
      <c r="F66" s="306">
        <v>0</v>
      </c>
    </row>
    <row r="67" spans="1:6" ht="27.75" customHeight="1" x14ac:dyDescent="0.25">
      <c r="A67" s="301">
        <v>41030000</v>
      </c>
      <c r="B67" s="302" t="s">
        <v>318</v>
      </c>
      <c r="C67" s="170">
        <f t="shared" si="1"/>
        <v>56448140</v>
      </c>
      <c r="D67" s="303">
        <v>56448140</v>
      </c>
      <c r="E67" s="303">
        <v>0</v>
      </c>
      <c r="F67" s="303">
        <v>0</v>
      </c>
    </row>
    <row r="68" spans="1:6" ht="25.5" x14ac:dyDescent="0.25">
      <c r="A68" s="304">
        <v>41033900</v>
      </c>
      <c r="B68" s="305" t="s">
        <v>319</v>
      </c>
      <c r="C68" s="171">
        <f t="shared" si="1"/>
        <v>42207700</v>
      </c>
      <c r="D68" s="306">
        <v>42207700</v>
      </c>
      <c r="E68" s="306">
        <v>0</v>
      </c>
      <c r="F68" s="306">
        <v>0</v>
      </c>
    </row>
    <row r="69" spans="1:6" ht="25.5" x14ac:dyDescent="0.25">
      <c r="A69" s="304">
        <v>41034200</v>
      </c>
      <c r="B69" s="305" t="s">
        <v>320</v>
      </c>
      <c r="C69" s="171">
        <f t="shared" si="1"/>
        <v>13524300</v>
      </c>
      <c r="D69" s="306">
        <v>13524300</v>
      </c>
      <c r="E69" s="306">
        <v>0</v>
      </c>
      <c r="F69" s="306">
        <v>0</v>
      </c>
    </row>
    <row r="70" spans="1:6" ht="51" x14ac:dyDescent="0.25">
      <c r="A70" s="304">
        <v>41034500</v>
      </c>
      <c r="B70" s="305" t="s">
        <v>351</v>
      </c>
      <c r="C70" s="171">
        <f t="shared" si="1"/>
        <v>716140</v>
      </c>
      <c r="D70" s="306">
        <v>716140</v>
      </c>
      <c r="E70" s="306">
        <v>0</v>
      </c>
      <c r="F70" s="306">
        <v>0</v>
      </c>
    </row>
    <row r="71" spans="1:6" ht="30.75" customHeight="1" x14ac:dyDescent="0.25">
      <c r="A71" s="301">
        <v>41040000</v>
      </c>
      <c r="B71" s="302" t="s">
        <v>41</v>
      </c>
      <c r="C71" s="170">
        <f t="shared" si="1"/>
        <v>2186000</v>
      </c>
      <c r="D71" s="303">
        <v>2186000</v>
      </c>
      <c r="E71" s="303">
        <v>0</v>
      </c>
      <c r="F71" s="303">
        <v>0</v>
      </c>
    </row>
    <row r="72" spans="1:6" ht="69.75" customHeight="1" x14ac:dyDescent="0.25">
      <c r="A72" s="304">
        <v>41040200</v>
      </c>
      <c r="B72" s="305" t="s">
        <v>42</v>
      </c>
      <c r="C72" s="171">
        <f t="shared" si="1"/>
        <v>2186000</v>
      </c>
      <c r="D72" s="306">
        <v>2186000</v>
      </c>
      <c r="E72" s="306">
        <v>0</v>
      </c>
      <c r="F72" s="306">
        <v>0</v>
      </c>
    </row>
    <row r="73" spans="1:6" ht="28.5" customHeight="1" x14ac:dyDescent="0.25">
      <c r="A73" s="301">
        <v>41050000</v>
      </c>
      <c r="B73" s="302" t="s">
        <v>43</v>
      </c>
      <c r="C73" s="170">
        <f t="shared" si="1"/>
        <v>8173489</v>
      </c>
      <c r="D73" s="303">
        <v>3914489</v>
      </c>
      <c r="E73" s="303">
        <v>4259000</v>
      </c>
      <c r="F73" s="303">
        <v>0</v>
      </c>
    </row>
    <row r="74" spans="1:6" ht="44.25" customHeight="1" x14ac:dyDescent="0.25">
      <c r="A74" s="304">
        <v>41051000</v>
      </c>
      <c r="B74" s="305" t="s">
        <v>277</v>
      </c>
      <c r="C74" s="171">
        <f t="shared" si="1"/>
        <v>743000</v>
      </c>
      <c r="D74" s="306">
        <v>743000</v>
      </c>
      <c r="E74" s="306">
        <v>0</v>
      </c>
      <c r="F74" s="306">
        <v>0</v>
      </c>
    </row>
    <row r="75" spans="1:6" ht="42" customHeight="1" x14ac:dyDescent="0.25">
      <c r="A75" s="304">
        <v>41051100</v>
      </c>
      <c r="B75" s="305" t="s">
        <v>321</v>
      </c>
      <c r="C75" s="171">
        <f t="shared" ref="C75:C80" si="2">D75+E75</f>
        <v>1776350</v>
      </c>
      <c r="D75" s="306">
        <v>1776350</v>
      </c>
      <c r="E75" s="306">
        <v>0</v>
      </c>
      <c r="F75" s="306">
        <v>0</v>
      </c>
    </row>
    <row r="76" spans="1:6" ht="54.75" customHeight="1" x14ac:dyDescent="0.25">
      <c r="A76" s="304">
        <v>41051200</v>
      </c>
      <c r="B76" s="305" t="s">
        <v>278</v>
      </c>
      <c r="C76" s="171">
        <f t="shared" si="2"/>
        <v>557667</v>
      </c>
      <c r="D76" s="306">
        <v>557667</v>
      </c>
      <c r="E76" s="306">
        <v>0</v>
      </c>
      <c r="F76" s="306">
        <v>0</v>
      </c>
    </row>
    <row r="77" spans="1:6" ht="57.75" customHeight="1" x14ac:dyDescent="0.25">
      <c r="A77" s="304">
        <v>41051400</v>
      </c>
      <c r="B77" s="305" t="s">
        <v>436</v>
      </c>
      <c r="C77" s="171">
        <f t="shared" si="2"/>
        <v>561227</v>
      </c>
      <c r="D77" s="306">
        <v>561227</v>
      </c>
      <c r="E77" s="306">
        <v>0</v>
      </c>
      <c r="F77" s="306">
        <v>0</v>
      </c>
    </row>
    <row r="78" spans="1:6" ht="28.5" customHeight="1" x14ac:dyDescent="0.25">
      <c r="A78" s="304">
        <v>41053600</v>
      </c>
      <c r="B78" s="305" t="s">
        <v>437</v>
      </c>
      <c r="C78" s="171">
        <f t="shared" si="2"/>
        <v>4259000</v>
      </c>
      <c r="D78" s="306">
        <v>0</v>
      </c>
      <c r="E78" s="306">
        <v>4259000</v>
      </c>
      <c r="F78" s="306">
        <v>0</v>
      </c>
    </row>
    <row r="79" spans="1:6" ht="19.5" customHeight="1" x14ac:dyDescent="0.25">
      <c r="A79" s="304">
        <v>41053900</v>
      </c>
      <c r="B79" s="305" t="s">
        <v>44</v>
      </c>
      <c r="C79" s="171">
        <f t="shared" si="2"/>
        <v>276245</v>
      </c>
      <c r="D79" s="306">
        <v>276245</v>
      </c>
      <c r="E79" s="306">
        <v>0</v>
      </c>
      <c r="F79" s="306">
        <v>0</v>
      </c>
    </row>
    <row r="80" spans="1:6" ht="23.25" customHeight="1" x14ac:dyDescent="0.25">
      <c r="A80" s="174" t="s">
        <v>46</v>
      </c>
      <c r="B80" s="173" t="s">
        <v>45</v>
      </c>
      <c r="C80" s="170">
        <f t="shared" si="2"/>
        <v>148764952</v>
      </c>
      <c r="D80" s="170">
        <v>142023237</v>
      </c>
      <c r="E80" s="170">
        <v>6741715</v>
      </c>
      <c r="F80" s="170">
        <v>0</v>
      </c>
    </row>
    <row r="82" spans="2:5" x14ac:dyDescent="0.25">
      <c r="B82" s="189" t="s">
        <v>47</v>
      </c>
      <c r="C82" s="163"/>
      <c r="D82" s="163"/>
      <c r="E82" s="189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B3" sqref="B3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29" t="s">
        <v>448</v>
      </c>
      <c r="E2" s="321"/>
      <c r="F2" s="321"/>
    </row>
    <row r="3" spans="1:6" ht="16.5" customHeight="1" x14ac:dyDescent="0.25">
      <c r="B3" s="183"/>
      <c r="D3" s="321"/>
      <c r="E3" s="321"/>
      <c r="F3" s="321"/>
    </row>
    <row r="5" spans="1:6" ht="25.5" customHeight="1" x14ac:dyDescent="0.3">
      <c r="A5" s="333" t="s">
        <v>323</v>
      </c>
      <c r="B5" s="334"/>
      <c r="C5" s="334"/>
      <c r="D5" s="334"/>
      <c r="E5" s="334"/>
      <c r="F5" s="334"/>
    </row>
    <row r="6" spans="1:6" x14ac:dyDescent="0.25">
      <c r="F6" s="114" t="s">
        <v>1</v>
      </c>
    </row>
    <row r="7" spans="1:6" x14ac:dyDescent="0.25">
      <c r="A7" s="335" t="s">
        <v>2</v>
      </c>
      <c r="B7" s="335" t="s">
        <v>56</v>
      </c>
      <c r="C7" s="336" t="s">
        <v>4</v>
      </c>
      <c r="D7" s="335" t="s">
        <v>5</v>
      </c>
      <c r="E7" s="335" t="s">
        <v>6</v>
      </c>
      <c r="F7" s="335"/>
    </row>
    <row r="8" spans="1:6" x14ac:dyDescent="0.25">
      <c r="A8" s="335"/>
      <c r="B8" s="335"/>
      <c r="C8" s="336"/>
      <c r="D8" s="335"/>
      <c r="E8" s="335" t="s">
        <v>7</v>
      </c>
      <c r="F8" s="335" t="s">
        <v>8</v>
      </c>
    </row>
    <row r="9" spans="1:6" x14ac:dyDescent="0.25">
      <c r="A9" s="335"/>
      <c r="B9" s="335"/>
      <c r="C9" s="336"/>
      <c r="D9" s="335"/>
      <c r="E9" s="335"/>
      <c r="F9" s="335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0" t="s">
        <v>55</v>
      </c>
      <c r="B11" s="331"/>
      <c r="C11" s="331"/>
      <c r="D11" s="331"/>
      <c r="E11" s="331"/>
      <c r="F11" s="332"/>
    </row>
    <row r="12" spans="1:6" ht="20.25" customHeight="1" x14ac:dyDescent="0.25">
      <c r="A12" s="116">
        <v>200000</v>
      </c>
      <c r="B12" s="117" t="s">
        <v>54</v>
      </c>
      <c r="C12" s="166">
        <v>13491223</v>
      </c>
      <c r="D12" s="118">
        <v>-7755949</v>
      </c>
      <c r="E12" s="118">
        <v>21247172</v>
      </c>
      <c r="F12" s="118">
        <v>21200102</v>
      </c>
    </row>
    <row r="13" spans="1:6" ht="30" x14ac:dyDescent="0.25">
      <c r="A13" s="116">
        <v>208000</v>
      </c>
      <c r="B13" s="117" t="s">
        <v>53</v>
      </c>
      <c r="C13" s="166">
        <v>13491223</v>
      </c>
      <c r="D13" s="118">
        <v>-7755949</v>
      </c>
      <c r="E13" s="118">
        <v>21247172</v>
      </c>
      <c r="F13" s="118">
        <v>21200102</v>
      </c>
    </row>
    <row r="14" spans="1:6" ht="24" customHeight="1" x14ac:dyDescent="0.25">
      <c r="A14" s="119">
        <v>208100</v>
      </c>
      <c r="B14" s="120" t="s">
        <v>286</v>
      </c>
      <c r="C14" s="167">
        <v>13491223</v>
      </c>
      <c r="D14" s="121">
        <v>4847047</v>
      </c>
      <c r="E14" s="121">
        <v>8644176</v>
      </c>
      <c r="F14" s="121">
        <v>8597106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-12602996</v>
      </c>
      <c r="E15" s="121">
        <v>12602996</v>
      </c>
      <c r="F15" s="121">
        <v>12602996</v>
      </c>
    </row>
    <row r="16" spans="1:6" x14ac:dyDescent="0.25">
      <c r="A16" s="327" t="s">
        <v>369</v>
      </c>
      <c r="B16" s="328"/>
      <c r="C16" s="328"/>
      <c r="D16" s="328"/>
      <c r="E16" s="328"/>
      <c r="F16" s="328"/>
    </row>
    <row r="17" spans="1:6" ht="23.25" customHeight="1" x14ac:dyDescent="0.25">
      <c r="A17" s="116">
        <v>600000</v>
      </c>
      <c r="B17" s="117" t="s">
        <v>52</v>
      </c>
      <c r="C17" s="166">
        <v>13491223</v>
      </c>
      <c r="D17" s="118">
        <v>-7755949</v>
      </c>
      <c r="E17" s="118">
        <v>21247172</v>
      </c>
      <c r="F17" s="118">
        <v>21200102</v>
      </c>
    </row>
    <row r="18" spans="1:6" ht="24.75" customHeight="1" x14ac:dyDescent="0.25">
      <c r="A18" s="116">
        <v>602000</v>
      </c>
      <c r="B18" s="117" t="s">
        <v>51</v>
      </c>
      <c r="C18" s="166">
        <v>13491223</v>
      </c>
      <c r="D18" s="118">
        <v>-7524449</v>
      </c>
      <c r="E18" s="118">
        <v>21015672</v>
      </c>
      <c r="F18" s="118">
        <v>20968602</v>
      </c>
    </row>
    <row r="19" spans="1:6" ht="25.5" customHeight="1" x14ac:dyDescent="0.25">
      <c r="A19" s="119">
        <v>602100</v>
      </c>
      <c r="B19" s="120" t="s">
        <v>286</v>
      </c>
      <c r="C19" s="167">
        <v>13491223</v>
      </c>
      <c r="D19" s="121">
        <v>4847047</v>
      </c>
      <c r="E19" s="121">
        <v>8644176</v>
      </c>
      <c r="F19" s="121">
        <v>8597106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-12602996</v>
      </c>
      <c r="E20" s="121">
        <v>12602996</v>
      </c>
      <c r="F20" s="121">
        <v>12602996</v>
      </c>
    </row>
    <row r="21" spans="1:6" ht="27.75" customHeight="1" x14ac:dyDescent="0.25">
      <c r="A21" s="168" t="s">
        <v>46</v>
      </c>
      <c r="B21" s="169" t="s">
        <v>49</v>
      </c>
      <c r="C21" s="166">
        <v>13491223</v>
      </c>
      <c r="D21" s="166">
        <v>-7755949</v>
      </c>
      <c r="E21" s="166">
        <v>21247172</v>
      </c>
      <c r="F21" s="166">
        <v>21200102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opLeftCell="E1" workbookViewId="0">
      <selection activeCell="A5" sqref="A5:P5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0" t="s">
        <v>449</v>
      </c>
      <c r="N2" s="321"/>
      <c r="O2" s="321"/>
      <c r="P2" s="321"/>
    </row>
    <row r="3" spans="1:16" x14ac:dyDescent="0.25">
      <c r="M3" s="321"/>
      <c r="N3" s="321"/>
      <c r="O3" s="321"/>
      <c r="P3" s="321"/>
    </row>
    <row r="4" spans="1:16" x14ac:dyDescent="0.25">
      <c r="M4" s="321"/>
      <c r="N4" s="321"/>
      <c r="O4" s="321"/>
      <c r="P4" s="321"/>
    </row>
    <row r="5" spans="1:16" x14ac:dyDescent="0.25">
      <c r="A5" s="337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1:16" ht="18.75" x14ac:dyDescent="0.3">
      <c r="A6" s="339" t="s">
        <v>324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</row>
    <row r="7" spans="1:16" x14ac:dyDescent="0.25">
      <c r="P7" s="125" t="s">
        <v>232</v>
      </c>
    </row>
    <row r="8" spans="1:16" x14ac:dyDescent="0.25">
      <c r="A8" s="340" t="s">
        <v>231</v>
      </c>
      <c r="B8" s="340" t="s">
        <v>230</v>
      </c>
      <c r="C8" s="340" t="s">
        <v>229</v>
      </c>
      <c r="D8" s="342" t="s">
        <v>284</v>
      </c>
      <c r="E8" s="341" t="s">
        <v>5</v>
      </c>
      <c r="F8" s="341"/>
      <c r="G8" s="341"/>
      <c r="H8" s="341"/>
      <c r="I8" s="341"/>
      <c r="J8" s="341" t="s">
        <v>6</v>
      </c>
      <c r="K8" s="341"/>
      <c r="L8" s="341"/>
      <c r="M8" s="341"/>
      <c r="N8" s="341"/>
      <c r="O8" s="341"/>
      <c r="P8" s="343" t="s">
        <v>228</v>
      </c>
    </row>
    <row r="9" spans="1:16" x14ac:dyDescent="0.25">
      <c r="A9" s="341"/>
      <c r="B9" s="341"/>
      <c r="C9" s="341"/>
      <c r="D9" s="342"/>
      <c r="E9" s="343" t="s">
        <v>7</v>
      </c>
      <c r="F9" s="341" t="s">
        <v>227</v>
      </c>
      <c r="G9" s="341" t="s">
        <v>226</v>
      </c>
      <c r="H9" s="341"/>
      <c r="I9" s="341" t="s">
        <v>225</v>
      </c>
      <c r="J9" s="343" t="s">
        <v>7</v>
      </c>
      <c r="K9" s="341" t="s">
        <v>8</v>
      </c>
      <c r="L9" s="341" t="s">
        <v>227</v>
      </c>
      <c r="M9" s="341" t="s">
        <v>226</v>
      </c>
      <c r="N9" s="341"/>
      <c r="O9" s="341" t="s">
        <v>225</v>
      </c>
      <c r="P9" s="343"/>
    </row>
    <row r="10" spans="1:16" x14ac:dyDescent="0.25">
      <c r="A10" s="341"/>
      <c r="B10" s="341"/>
      <c r="C10" s="341"/>
      <c r="D10" s="342"/>
      <c r="E10" s="343"/>
      <c r="F10" s="341"/>
      <c r="G10" s="341" t="s">
        <v>224</v>
      </c>
      <c r="H10" s="341" t="s">
        <v>223</v>
      </c>
      <c r="I10" s="341"/>
      <c r="J10" s="343"/>
      <c r="K10" s="341"/>
      <c r="L10" s="341"/>
      <c r="M10" s="341" t="s">
        <v>224</v>
      </c>
      <c r="N10" s="341" t="s">
        <v>223</v>
      </c>
      <c r="O10" s="341"/>
      <c r="P10" s="343"/>
    </row>
    <row r="11" spans="1:16" ht="39" customHeight="1" x14ac:dyDescent="0.25">
      <c r="A11" s="341"/>
      <c r="B11" s="341"/>
      <c r="C11" s="341"/>
      <c r="D11" s="342"/>
      <c r="E11" s="343"/>
      <c r="F11" s="341"/>
      <c r="G11" s="341"/>
      <c r="H11" s="341"/>
      <c r="I11" s="341"/>
      <c r="J11" s="343"/>
      <c r="K11" s="341"/>
      <c r="L11" s="341"/>
      <c r="M11" s="341"/>
      <c r="N11" s="341"/>
      <c r="O11" s="341"/>
      <c r="P11" s="343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16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299" t="s">
        <v>222</v>
      </c>
      <c r="B13" s="296"/>
      <c r="C13" s="297"/>
      <c r="D13" s="298" t="s">
        <v>429</v>
      </c>
      <c r="E13" s="294">
        <v>20859738</v>
      </c>
      <c r="F13" s="294">
        <v>15494319</v>
      </c>
      <c r="G13" s="294">
        <v>9875606</v>
      </c>
      <c r="H13" s="294">
        <v>260000</v>
      </c>
      <c r="I13" s="294">
        <v>5365419</v>
      </c>
      <c r="J13" s="294">
        <v>18842407</v>
      </c>
      <c r="K13" s="294">
        <v>14416337</v>
      </c>
      <c r="L13" s="294">
        <v>167070</v>
      </c>
      <c r="M13" s="294">
        <v>0</v>
      </c>
      <c r="N13" s="294">
        <v>0</v>
      </c>
      <c r="O13" s="294">
        <v>18675337</v>
      </c>
      <c r="P13" s="294">
        <v>39702145</v>
      </c>
    </row>
    <row r="14" spans="1:16" ht="24" customHeight="1" x14ac:dyDescent="0.25">
      <c r="A14" s="299" t="s">
        <v>221</v>
      </c>
      <c r="B14" s="296"/>
      <c r="C14" s="297"/>
      <c r="D14" s="298" t="s">
        <v>429</v>
      </c>
      <c r="E14" s="294">
        <v>20859738</v>
      </c>
      <c r="F14" s="294">
        <v>15494319</v>
      </c>
      <c r="G14" s="294">
        <v>9875606</v>
      </c>
      <c r="H14" s="294">
        <v>260000</v>
      </c>
      <c r="I14" s="294">
        <v>5365419</v>
      </c>
      <c r="J14" s="294">
        <v>18842407</v>
      </c>
      <c r="K14" s="294">
        <v>14416337</v>
      </c>
      <c r="L14" s="294">
        <v>167070</v>
      </c>
      <c r="M14" s="294">
        <v>0</v>
      </c>
      <c r="N14" s="294">
        <v>0</v>
      </c>
      <c r="O14" s="294">
        <v>18675337</v>
      </c>
      <c r="P14" s="294">
        <v>39702145</v>
      </c>
    </row>
    <row r="15" spans="1:16" ht="63.75" customHeight="1" x14ac:dyDescent="0.25">
      <c r="A15" s="316" t="s">
        <v>220</v>
      </c>
      <c r="B15" s="316" t="s">
        <v>219</v>
      </c>
      <c r="C15" s="317" t="s">
        <v>69</v>
      </c>
      <c r="D15" s="318" t="s">
        <v>218</v>
      </c>
      <c r="E15" s="295">
        <v>12466700</v>
      </c>
      <c r="F15" s="319">
        <v>12466700</v>
      </c>
      <c r="G15" s="319">
        <v>9542200</v>
      </c>
      <c r="H15" s="319">
        <v>260000</v>
      </c>
      <c r="I15" s="319">
        <v>0</v>
      </c>
      <c r="J15" s="295">
        <v>80000</v>
      </c>
      <c r="K15" s="319">
        <v>40000</v>
      </c>
      <c r="L15" s="319">
        <v>40000</v>
      </c>
      <c r="M15" s="319">
        <v>0</v>
      </c>
      <c r="N15" s="319">
        <v>0</v>
      </c>
      <c r="O15" s="319">
        <v>40000</v>
      </c>
      <c r="P15" s="295">
        <v>12546700</v>
      </c>
    </row>
    <row r="16" spans="1:16" ht="18" customHeight="1" x14ac:dyDescent="0.25">
      <c r="A16" s="316" t="s">
        <v>217</v>
      </c>
      <c r="B16" s="316" t="s">
        <v>58</v>
      </c>
      <c r="C16" s="317" t="s">
        <v>65</v>
      </c>
      <c r="D16" s="318" t="s">
        <v>97</v>
      </c>
      <c r="E16" s="295">
        <v>155000</v>
      </c>
      <c r="F16" s="319">
        <v>155000</v>
      </c>
      <c r="G16" s="319">
        <v>0</v>
      </c>
      <c r="H16" s="319">
        <v>0</v>
      </c>
      <c r="I16" s="319">
        <v>0</v>
      </c>
      <c r="J16" s="295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295">
        <v>155000</v>
      </c>
    </row>
    <row r="17" spans="1:16" ht="27" customHeight="1" x14ac:dyDescent="0.25">
      <c r="A17" s="316" t="s">
        <v>216</v>
      </c>
      <c r="B17" s="316" t="s">
        <v>215</v>
      </c>
      <c r="C17" s="317" t="s">
        <v>115</v>
      </c>
      <c r="D17" s="318" t="s">
        <v>214</v>
      </c>
      <c r="E17" s="295">
        <v>38000</v>
      </c>
      <c r="F17" s="319">
        <v>38000</v>
      </c>
      <c r="G17" s="319">
        <v>0</v>
      </c>
      <c r="H17" s="319">
        <v>0</v>
      </c>
      <c r="I17" s="319">
        <v>0</v>
      </c>
      <c r="J17" s="295">
        <v>0</v>
      </c>
      <c r="K17" s="319">
        <v>0</v>
      </c>
      <c r="L17" s="319">
        <v>0</v>
      </c>
      <c r="M17" s="319">
        <v>0</v>
      </c>
      <c r="N17" s="319">
        <v>0</v>
      </c>
      <c r="O17" s="319">
        <v>0</v>
      </c>
      <c r="P17" s="295">
        <v>38000</v>
      </c>
    </row>
    <row r="18" spans="1:16" ht="21.75" customHeight="1" x14ac:dyDescent="0.25">
      <c r="A18" s="316" t="s">
        <v>213</v>
      </c>
      <c r="B18" s="316" t="s">
        <v>212</v>
      </c>
      <c r="C18" s="317" t="s">
        <v>211</v>
      </c>
      <c r="D18" s="318" t="s">
        <v>210</v>
      </c>
      <c r="E18" s="295">
        <v>22000</v>
      </c>
      <c r="F18" s="319">
        <v>22000</v>
      </c>
      <c r="G18" s="319">
        <v>18000</v>
      </c>
      <c r="H18" s="319">
        <v>0</v>
      </c>
      <c r="I18" s="319">
        <v>0</v>
      </c>
      <c r="J18" s="295">
        <v>0</v>
      </c>
      <c r="K18" s="319">
        <v>0</v>
      </c>
      <c r="L18" s="319">
        <v>0</v>
      </c>
      <c r="M18" s="319">
        <v>0</v>
      </c>
      <c r="N18" s="319">
        <v>0</v>
      </c>
      <c r="O18" s="319">
        <v>0</v>
      </c>
      <c r="P18" s="295">
        <v>22000</v>
      </c>
    </row>
    <row r="19" spans="1:16" ht="51.75" customHeight="1" x14ac:dyDescent="0.25">
      <c r="A19" s="316" t="s">
        <v>209</v>
      </c>
      <c r="B19" s="316" t="s">
        <v>208</v>
      </c>
      <c r="C19" s="317" t="s">
        <v>146</v>
      </c>
      <c r="D19" s="318" t="s">
        <v>207</v>
      </c>
      <c r="E19" s="295">
        <v>56426</v>
      </c>
      <c r="F19" s="319">
        <v>56426</v>
      </c>
      <c r="G19" s="319">
        <v>0</v>
      </c>
      <c r="H19" s="319">
        <v>0</v>
      </c>
      <c r="I19" s="319">
        <v>0</v>
      </c>
      <c r="J19" s="295">
        <v>0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295">
        <v>56426</v>
      </c>
    </row>
    <row r="20" spans="1:16" ht="40.5" customHeight="1" x14ac:dyDescent="0.25">
      <c r="A20" s="316" t="s">
        <v>206</v>
      </c>
      <c r="B20" s="316" t="s">
        <v>205</v>
      </c>
      <c r="C20" s="317" t="s">
        <v>146</v>
      </c>
      <c r="D20" s="318" t="s">
        <v>204</v>
      </c>
      <c r="E20" s="295">
        <v>15274</v>
      </c>
      <c r="F20" s="319">
        <v>15274</v>
      </c>
      <c r="G20" s="319">
        <v>0</v>
      </c>
      <c r="H20" s="319">
        <v>0</v>
      </c>
      <c r="I20" s="319">
        <v>0</v>
      </c>
      <c r="J20" s="295">
        <v>0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295">
        <v>15274</v>
      </c>
    </row>
    <row r="21" spans="1:16" ht="27.75" customHeight="1" x14ac:dyDescent="0.25">
      <c r="A21" s="316" t="s">
        <v>287</v>
      </c>
      <c r="B21" s="316" t="s">
        <v>288</v>
      </c>
      <c r="C21" s="317" t="s">
        <v>201</v>
      </c>
      <c r="D21" s="318" t="s">
        <v>289</v>
      </c>
      <c r="E21" s="295">
        <v>51496</v>
      </c>
      <c r="F21" s="319">
        <v>0</v>
      </c>
      <c r="G21" s="319">
        <v>0</v>
      </c>
      <c r="H21" s="319">
        <v>0</v>
      </c>
      <c r="I21" s="319">
        <v>51496</v>
      </c>
      <c r="J21" s="295">
        <v>0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295">
        <v>51496</v>
      </c>
    </row>
    <row r="22" spans="1:16" ht="18.75" customHeight="1" x14ac:dyDescent="0.25">
      <c r="A22" s="316" t="s">
        <v>203</v>
      </c>
      <c r="B22" s="316" t="s">
        <v>202</v>
      </c>
      <c r="C22" s="317" t="s">
        <v>201</v>
      </c>
      <c r="D22" s="318" t="s">
        <v>200</v>
      </c>
      <c r="E22" s="295">
        <v>5051916</v>
      </c>
      <c r="F22" s="319">
        <v>532093</v>
      </c>
      <c r="G22" s="319">
        <v>23346</v>
      </c>
      <c r="H22" s="319">
        <v>0</v>
      </c>
      <c r="I22" s="319">
        <v>4519823</v>
      </c>
      <c r="J22" s="295">
        <v>185000</v>
      </c>
      <c r="K22" s="319">
        <v>185000</v>
      </c>
      <c r="L22" s="319">
        <v>0</v>
      </c>
      <c r="M22" s="319">
        <v>0</v>
      </c>
      <c r="N22" s="319">
        <v>0</v>
      </c>
      <c r="O22" s="319">
        <v>185000</v>
      </c>
      <c r="P22" s="295">
        <v>5236916</v>
      </c>
    </row>
    <row r="23" spans="1:16" ht="21.75" customHeight="1" x14ac:dyDescent="0.25">
      <c r="A23" s="316" t="s">
        <v>199</v>
      </c>
      <c r="B23" s="316" t="s">
        <v>198</v>
      </c>
      <c r="C23" s="317" t="s">
        <v>197</v>
      </c>
      <c r="D23" s="318" t="s">
        <v>196</v>
      </c>
      <c r="E23" s="295">
        <v>320800</v>
      </c>
      <c r="F23" s="319">
        <v>320800</v>
      </c>
      <c r="G23" s="319">
        <v>0</v>
      </c>
      <c r="H23" s="319">
        <v>0</v>
      </c>
      <c r="I23" s="319">
        <v>0</v>
      </c>
      <c r="J23" s="295">
        <v>0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295">
        <v>320800</v>
      </c>
    </row>
    <row r="24" spans="1:16" ht="28.5" customHeight="1" x14ac:dyDescent="0.25">
      <c r="A24" s="316" t="s">
        <v>290</v>
      </c>
      <c r="B24" s="316" t="s">
        <v>291</v>
      </c>
      <c r="C24" s="317" t="s">
        <v>142</v>
      </c>
      <c r="D24" s="318" t="s">
        <v>292</v>
      </c>
      <c r="E24" s="295">
        <v>0</v>
      </c>
      <c r="F24" s="319">
        <v>0</v>
      </c>
      <c r="G24" s="319">
        <v>0</v>
      </c>
      <c r="H24" s="319">
        <v>0</v>
      </c>
      <c r="I24" s="319">
        <v>0</v>
      </c>
      <c r="J24" s="295">
        <v>969564</v>
      </c>
      <c r="K24" s="319">
        <v>969564</v>
      </c>
      <c r="L24" s="319">
        <v>0</v>
      </c>
      <c r="M24" s="319">
        <v>0</v>
      </c>
      <c r="N24" s="319">
        <v>0</v>
      </c>
      <c r="O24" s="319">
        <v>969564</v>
      </c>
      <c r="P24" s="295">
        <v>969564</v>
      </c>
    </row>
    <row r="25" spans="1:16" ht="25.5" customHeight="1" x14ac:dyDescent="0.25">
      <c r="A25" s="316" t="s">
        <v>326</v>
      </c>
      <c r="B25" s="316" t="s">
        <v>327</v>
      </c>
      <c r="C25" s="317" t="s">
        <v>142</v>
      </c>
      <c r="D25" s="318" t="s">
        <v>328</v>
      </c>
      <c r="E25" s="295">
        <v>0</v>
      </c>
      <c r="F25" s="319">
        <v>0</v>
      </c>
      <c r="G25" s="319">
        <v>0</v>
      </c>
      <c r="H25" s="319">
        <v>0</v>
      </c>
      <c r="I25" s="319">
        <v>0</v>
      </c>
      <c r="J25" s="295">
        <v>1500000</v>
      </c>
      <c r="K25" s="319">
        <v>1500000</v>
      </c>
      <c r="L25" s="319">
        <v>0</v>
      </c>
      <c r="M25" s="319">
        <v>0</v>
      </c>
      <c r="N25" s="319">
        <v>0</v>
      </c>
      <c r="O25" s="319">
        <v>1500000</v>
      </c>
      <c r="P25" s="295">
        <v>1500000</v>
      </c>
    </row>
    <row r="26" spans="1:16" ht="30.75" customHeight="1" x14ac:dyDescent="0.25">
      <c r="A26" s="316" t="s">
        <v>195</v>
      </c>
      <c r="B26" s="316" t="s">
        <v>194</v>
      </c>
      <c r="C26" s="317" t="s">
        <v>142</v>
      </c>
      <c r="D26" s="318" t="s">
        <v>193</v>
      </c>
      <c r="E26" s="295">
        <v>794100</v>
      </c>
      <c r="F26" s="319">
        <v>0</v>
      </c>
      <c r="G26" s="319">
        <v>0</v>
      </c>
      <c r="H26" s="319">
        <v>0</v>
      </c>
      <c r="I26" s="319">
        <v>794100</v>
      </c>
      <c r="J26" s="295">
        <v>0</v>
      </c>
      <c r="K26" s="319">
        <v>0</v>
      </c>
      <c r="L26" s="319">
        <v>0</v>
      </c>
      <c r="M26" s="319">
        <v>0</v>
      </c>
      <c r="N26" s="319">
        <v>0</v>
      </c>
      <c r="O26" s="319">
        <v>0</v>
      </c>
      <c r="P26" s="295">
        <v>794100</v>
      </c>
    </row>
    <row r="27" spans="1:16" ht="43.5" customHeight="1" x14ac:dyDescent="0.25">
      <c r="A27" s="316" t="s">
        <v>443</v>
      </c>
      <c r="B27" s="316" t="s">
        <v>444</v>
      </c>
      <c r="C27" s="317" t="s">
        <v>138</v>
      </c>
      <c r="D27" s="318" t="s">
        <v>445</v>
      </c>
      <c r="E27" s="295">
        <v>0</v>
      </c>
      <c r="F27" s="319">
        <v>0</v>
      </c>
      <c r="G27" s="319">
        <v>0</v>
      </c>
      <c r="H27" s="319">
        <v>0</v>
      </c>
      <c r="I27" s="319">
        <v>0</v>
      </c>
      <c r="J27" s="295">
        <v>160000</v>
      </c>
      <c r="K27" s="319">
        <v>160000</v>
      </c>
      <c r="L27" s="319">
        <v>0</v>
      </c>
      <c r="M27" s="319">
        <v>0</v>
      </c>
      <c r="N27" s="319">
        <v>0</v>
      </c>
      <c r="O27" s="319">
        <v>160000</v>
      </c>
      <c r="P27" s="295">
        <v>160000</v>
      </c>
    </row>
    <row r="28" spans="1:16" ht="45" customHeight="1" x14ac:dyDescent="0.25">
      <c r="A28" s="316" t="s">
        <v>293</v>
      </c>
      <c r="B28" s="316" t="s">
        <v>294</v>
      </c>
      <c r="C28" s="317" t="s">
        <v>138</v>
      </c>
      <c r="D28" s="318" t="s">
        <v>295</v>
      </c>
      <c r="E28" s="295">
        <v>0</v>
      </c>
      <c r="F28" s="319">
        <v>0</v>
      </c>
      <c r="G28" s="319">
        <v>0</v>
      </c>
      <c r="H28" s="319">
        <v>0</v>
      </c>
      <c r="I28" s="319">
        <v>0</v>
      </c>
      <c r="J28" s="295">
        <v>3002773</v>
      </c>
      <c r="K28" s="319">
        <v>3002773</v>
      </c>
      <c r="L28" s="319">
        <v>0</v>
      </c>
      <c r="M28" s="319">
        <v>0</v>
      </c>
      <c r="N28" s="319">
        <v>0</v>
      </c>
      <c r="O28" s="319">
        <v>3002773</v>
      </c>
      <c r="P28" s="295">
        <v>3002773</v>
      </c>
    </row>
    <row r="29" spans="1:16" ht="46.5" customHeight="1" x14ac:dyDescent="0.25">
      <c r="A29" s="316" t="s">
        <v>335</v>
      </c>
      <c r="B29" s="316" t="s">
        <v>336</v>
      </c>
      <c r="C29" s="317" t="s">
        <v>138</v>
      </c>
      <c r="D29" s="318" t="s">
        <v>337</v>
      </c>
      <c r="E29" s="295">
        <v>0</v>
      </c>
      <c r="F29" s="319">
        <v>0</v>
      </c>
      <c r="G29" s="319">
        <v>0</v>
      </c>
      <c r="H29" s="319">
        <v>0</v>
      </c>
      <c r="I29" s="319">
        <v>0</v>
      </c>
      <c r="J29" s="295">
        <v>8452500</v>
      </c>
      <c r="K29" s="319">
        <v>8452500</v>
      </c>
      <c r="L29" s="319">
        <v>0</v>
      </c>
      <c r="M29" s="319">
        <v>0</v>
      </c>
      <c r="N29" s="319">
        <v>0</v>
      </c>
      <c r="O29" s="319">
        <v>8452500</v>
      </c>
      <c r="P29" s="295">
        <v>8452500</v>
      </c>
    </row>
    <row r="30" spans="1:16" ht="45.75" customHeight="1" x14ac:dyDescent="0.25">
      <c r="A30" s="316" t="s">
        <v>192</v>
      </c>
      <c r="B30" s="316" t="s">
        <v>191</v>
      </c>
      <c r="C30" s="317" t="s">
        <v>190</v>
      </c>
      <c r="D30" s="318" t="s">
        <v>189</v>
      </c>
      <c r="E30" s="295">
        <v>1455026</v>
      </c>
      <c r="F30" s="319">
        <v>1455026</v>
      </c>
      <c r="G30" s="319">
        <v>0</v>
      </c>
      <c r="H30" s="319">
        <v>0</v>
      </c>
      <c r="I30" s="319">
        <v>0</v>
      </c>
      <c r="J30" s="295">
        <v>109974</v>
      </c>
      <c r="K30" s="319">
        <v>106500</v>
      </c>
      <c r="L30" s="319">
        <v>3474</v>
      </c>
      <c r="M30" s="319">
        <v>0</v>
      </c>
      <c r="N30" s="319">
        <v>0</v>
      </c>
      <c r="O30" s="319">
        <v>106500</v>
      </c>
      <c r="P30" s="295">
        <v>1565000</v>
      </c>
    </row>
    <row r="31" spans="1:16" ht="27.75" customHeight="1" x14ac:dyDescent="0.25">
      <c r="A31" s="316" t="s">
        <v>188</v>
      </c>
      <c r="B31" s="316" t="s">
        <v>187</v>
      </c>
      <c r="C31" s="317" t="s">
        <v>138</v>
      </c>
      <c r="D31" s="318" t="s">
        <v>186</v>
      </c>
      <c r="E31" s="295">
        <v>30000</v>
      </c>
      <c r="F31" s="319">
        <v>30000</v>
      </c>
      <c r="G31" s="319">
        <v>0</v>
      </c>
      <c r="H31" s="319">
        <v>0</v>
      </c>
      <c r="I31" s="319">
        <v>0</v>
      </c>
      <c r="J31" s="295">
        <v>0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295">
        <v>30000</v>
      </c>
    </row>
    <row r="32" spans="1:16" ht="26.25" customHeight="1" x14ac:dyDescent="0.25">
      <c r="A32" s="316" t="s">
        <v>185</v>
      </c>
      <c r="B32" s="316" t="s">
        <v>184</v>
      </c>
      <c r="C32" s="317" t="s">
        <v>183</v>
      </c>
      <c r="D32" s="318" t="s">
        <v>182</v>
      </c>
      <c r="E32" s="295">
        <v>403000</v>
      </c>
      <c r="F32" s="319">
        <v>403000</v>
      </c>
      <c r="G32" s="319">
        <v>292060</v>
      </c>
      <c r="H32" s="319">
        <v>0</v>
      </c>
      <c r="I32" s="319">
        <v>0</v>
      </c>
      <c r="J32" s="295">
        <v>0</v>
      </c>
      <c r="K32" s="319">
        <v>0</v>
      </c>
      <c r="L32" s="319">
        <v>0</v>
      </c>
      <c r="M32" s="319">
        <v>0</v>
      </c>
      <c r="N32" s="319">
        <v>0</v>
      </c>
      <c r="O32" s="319">
        <v>0</v>
      </c>
      <c r="P32" s="295">
        <v>403000</v>
      </c>
    </row>
    <row r="33" spans="1:16" ht="27" customHeight="1" x14ac:dyDescent="0.25">
      <c r="A33" s="316" t="s">
        <v>181</v>
      </c>
      <c r="B33" s="316" t="s">
        <v>180</v>
      </c>
      <c r="C33" s="317" t="s">
        <v>179</v>
      </c>
      <c r="D33" s="318" t="s">
        <v>178</v>
      </c>
      <c r="E33" s="295">
        <v>0</v>
      </c>
      <c r="F33" s="319">
        <v>0</v>
      </c>
      <c r="G33" s="319">
        <v>0</v>
      </c>
      <c r="H33" s="319">
        <v>0</v>
      </c>
      <c r="I33" s="319">
        <v>0</v>
      </c>
      <c r="J33" s="295">
        <v>123596</v>
      </c>
      <c r="K33" s="319">
        <v>0</v>
      </c>
      <c r="L33" s="319">
        <v>123596</v>
      </c>
      <c r="M33" s="319">
        <v>0</v>
      </c>
      <c r="N33" s="319">
        <v>0</v>
      </c>
      <c r="O33" s="319">
        <v>0</v>
      </c>
      <c r="P33" s="295">
        <v>123596</v>
      </c>
    </row>
    <row r="34" spans="1:16" ht="27.75" customHeight="1" x14ac:dyDescent="0.25">
      <c r="A34" s="316" t="s">
        <v>438</v>
      </c>
      <c r="B34" s="316" t="s">
        <v>439</v>
      </c>
      <c r="C34" s="317" t="s">
        <v>440</v>
      </c>
      <c r="D34" s="318" t="s">
        <v>441</v>
      </c>
      <c r="E34" s="295">
        <v>0</v>
      </c>
      <c r="F34" s="319">
        <v>0</v>
      </c>
      <c r="G34" s="319">
        <v>0</v>
      </c>
      <c r="H34" s="319">
        <v>0</v>
      </c>
      <c r="I34" s="319">
        <v>0</v>
      </c>
      <c r="J34" s="295">
        <v>4259000</v>
      </c>
      <c r="K34" s="319">
        <v>0</v>
      </c>
      <c r="L34" s="319">
        <v>0</v>
      </c>
      <c r="M34" s="319">
        <v>0</v>
      </c>
      <c r="N34" s="319">
        <v>0</v>
      </c>
      <c r="O34" s="319">
        <v>4259000</v>
      </c>
      <c r="P34" s="295">
        <v>4259000</v>
      </c>
    </row>
    <row r="35" spans="1:16" ht="25.5" customHeight="1" x14ac:dyDescent="0.25">
      <c r="A35" s="299" t="s">
        <v>177</v>
      </c>
      <c r="B35" s="296"/>
      <c r="C35" s="297"/>
      <c r="D35" s="298" t="s">
        <v>238</v>
      </c>
      <c r="E35" s="294">
        <v>76970399</v>
      </c>
      <c r="F35" s="294">
        <v>76970399</v>
      </c>
      <c r="G35" s="294">
        <v>53835876</v>
      </c>
      <c r="H35" s="294">
        <v>6226237</v>
      </c>
      <c r="I35" s="294">
        <v>0</v>
      </c>
      <c r="J35" s="294">
        <v>8415225</v>
      </c>
      <c r="K35" s="294">
        <v>6526510</v>
      </c>
      <c r="L35" s="294">
        <v>1888715</v>
      </c>
      <c r="M35" s="294">
        <v>0</v>
      </c>
      <c r="N35" s="294">
        <v>0</v>
      </c>
      <c r="O35" s="294">
        <v>6526510</v>
      </c>
      <c r="P35" s="294">
        <v>85385624</v>
      </c>
    </row>
    <row r="36" spans="1:16" ht="29.25" customHeight="1" x14ac:dyDescent="0.25">
      <c r="A36" s="299" t="s">
        <v>176</v>
      </c>
      <c r="B36" s="296"/>
      <c r="C36" s="297"/>
      <c r="D36" s="298" t="s">
        <v>238</v>
      </c>
      <c r="E36" s="294">
        <v>76970399</v>
      </c>
      <c r="F36" s="294">
        <v>76970399</v>
      </c>
      <c r="G36" s="294">
        <v>53835876</v>
      </c>
      <c r="H36" s="294">
        <v>6226237</v>
      </c>
      <c r="I36" s="294">
        <v>0</v>
      </c>
      <c r="J36" s="294">
        <v>8415225</v>
      </c>
      <c r="K36" s="294">
        <v>6526510</v>
      </c>
      <c r="L36" s="294">
        <v>1888715</v>
      </c>
      <c r="M36" s="294">
        <v>0</v>
      </c>
      <c r="N36" s="294">
        <v>0</v>
      </c>
      <c r="O36" s="294">
        <v>6526510</v>
      </c>
      <c r="P36" s="294">
        <v>85385624</v>
      </c>
    </row>
    <row r="37" spans="1:16" ht="42" customHeight="1" x14ac:dyDescent="0.25">
      <c r="A37" s="316" t="s">
        <v>175</v>
      </c>
      <c r="B37" s="316" t="s">
        <v>70</v>
      </c>
      <c r="C37" s="317" t="s">
        <v>69</v>
      </c>
      <c r="D37" s="318" t="s">
        <v>68</v>
      </c>
      <c r="E37" s="295">
        <v>791000</v>
      </c>
      <c r="F37" s="319">
        <v>791000</v>
      </c>
      <c r="G37" s="319">
        <v>632700</v>
      </c>
      <c r="H37" s="319">
        <v>0</v>
      </c>
      <c r="I37" s="319">
        <v>0</v>
      </c>
      <c r="J37" s="295">
        <v>0</v>
      </c>
      <c r="K37" s="319">
        <v>0</v>
      </c>
      <c r="L37" s="319">
        <v>0</v>
      </c>
      <c r="M37" s="319">
        <v>0</v>
      </c>
      <c r="N37" s="319">
        <v>0</v>
      </c>
      <c r="O37" s="319">
        <v>0</v>
      </c>
      <c r="P37" s="295">
        <v>791000</v>
      </c>
    </row>
    <row r="38" spans="1:16" ht="19.5" customHeight="1" x14ac:dyDescent="0.25">
      <c r="A38" s="316" t="s">
        <v>174</v>
      </c>
      <c r="B38" s="316" t="s">
        <v>58</v>
      </c>
      <c r="C38" s="317" t="s">
        <v>65</v>
      </c>
      <c r="D38" s="318" t="s">
        <v>97</v>
      </c>
      <c r="E38" s="295">
        <v>7200</v>
      </c>
      <c r="F38" s="319">
        <v>7200</v>
      </c>
      <c r="G38" s="319">
        <v>0</v>
      </c>
      <c r="H38" s="319">
        <v>0</v>
      </c>
      <c r="I38" s="319">
        <v>0</v>
      </c>
      <c r="J38" s="295">
        <v>7800</v>
      </c>
      <c r="K38" s="319">
        <v>7800</v>
      </c>
      <c r="L38" s="319">
        <v>0</v>
      </c>
      <c r="M38" s="319">
        <v>0</v>
      </c>
      <c r="N38" s="319">
        <v>0</v>
      </c>
      <c r="O38" s="319">
        <v>7800</v>
      </c>
      <c r="P38" s="295">
        <v>15000</v>
      </c>
    </row>
    <row r="39" spans="1:16" ht="23.25" customHeight="1" x14ac:dyDescent="0.25">
      <c r="A39" s="316" t="s">
        <v>173</v>
      </c>
      <c r="B39" s="316" t="s">
        <v>172</v>
      </c>
      <c r="C39" s="317" t="s">
        <v>171</v>
      </c>
      <c r="D39" s="318" t="s">
        <v>170</v>
      </c>
      <c r="E39" s="295">
        <v>9457003</v>
      </c>
      <c r="F39" s="319">
        <v>9457003</v>
      </c>
      <c r="G39" s="319">
        <v>6270000</v>
      </c>
      <c r="H39" s="319">
        <v>598197</v>
      </c>
      <c r="I39" s="319">
        <v>0</v>
      </c>
      <c r="J39" s="295">
        <v>650000</v>
      </c>
      <c r="K39" s="319">
        <v>0</v>
      </c>
      <c r="L39" s="319">
        <v>650000</v>
      </c>
      <c r="M39" s="319">
        <v>0</v>
      </c>
      <c r="N39" s="319">
        <v>0</v>
      </c>
      <c r="O39" s="319">
        <v>0</v>
      </c>
      <c r="P39" s="295">
        <v>10107003</v>
      </c>
    </row>
    <row r="40" spans="1:16" ht="65.25" customHeight="1" x14ac:dyDescent="0.25">
      <c r="A40" s="316" t="s">
        <v>167</v>
      </c>
      <c r="B40" s="316" t="s">
        <v>119</v>
      </c>
      <c r="C40" s="317" t="s">
        <v>169</v>
      </c>
      <c r="D40" s="318" t="s">
        <v>168</v>
      </c>
      <c r="E40" s="295">
        <v>57671096</v>
      </c>
      <c r="F40" s="319">
        <v>57671096</v>
      </c>
      <c r="G40" s="319">
        <v>40603700</v>
      </c>
      <c r="H40" s="319">
        <v>5048340</v>
      </c>
      <c r="I40" s="319">
        <v>0</v>
      </c>
      <c r="J40" s="295">
        <v>2730002</v>
      </c>
      <c r="K40" s="319">
        <v>1491287</v>
      </c>
      <c r="L40" s="319">
        <v>1238715</v>
      </c>
      <c r="M40" s="319">
        <v>0</v>
      </c>
      <c r="N40" s="319">
        <v>0</v>
      </c>
      <c r="O40" s="319">
        <v>1491287</v>
      </c>
      <c r="P40" s="295">
        <v>60401098</v>
      </c>
    </row>
    <row r="41" spans="1:16" ht="41.25" customHeight="1" x14ac:dyDescent="0.25">
      <c r="A41" s="316" t="s">
        <v>166</v>
      </c>
      <c r="B41" s="316" t="s">
        <v>104</v>
      </c>
      <c r="C41" s="317" t="s">
        <v>94</v>
      </c>
      <c r="D41" s="318" t="s">
        <v>165</v>
      </c>
      <c r="E41" s="295">
        <v>2553445</v>
      </c>
      <c r="F41" s="319">
        <v>2553445</v>
      </c>
      <c r="G41" s="319">
        <v>2054040</v>
      </c>
      <c r="H41" s="319">
        <v>69700</v>
      </c>
      <c r="I41" s="319">
        <v>0</v>
      </c>
      <c r="J41" s="295">
        <v>0</v>
      </c>
      <c r="K41" s="319">
        <v>0</v>
      </c>
      <c r="L41" s="319">
        <v>0</v>
      </c>
      <c r="M41" s="319">
        <v>0</v>
      </c>
      <c r="N41" s="319">
        <v>0</v>
      </c>
      <c r="O41" s="319">
        <v>0</v>
      </c>
      <c r="P41" s="295">
        <v>2553445</v>
      </c>
    </row>
    <row r="42" spans="1:16" ht="26.25" customHeight="1" x14ac:dyDescent="0.25">
      <c r="A42" s="316" t="s">
        <v>164</v>
      </c>
      <c r="B42" s="316" t="s">
        <v>163</v>
      </c>
      <c r="C42" s="317" t="s">
        <v>156</v>
      </c>
      <c r="D42" s="318" t="s">
        <v>162</v>
      </c>
      <c r="E42" s="295">
        <v>737000</v>
      </c>
      <c r="F42" s="319">
        <v>737000</v>
      </c>
      <c r="G42" s="319">
        <v>588540</v>
      </c>
      <c r="H42" s="319">
        <v>0</v>
      </c>
      <c r="I42" s="319">
        <v>0</v>
      </c>
      <c r="J42" s="295">
        <v>0</v>
      </c>
      <c r="K42" s="319">
        <v>0</v>
      </c>
      <c r="L42" s="319">
        <v>0</v>
      </c>
      <c r="M42" s="319">
        <v>0</v>
      </c>
      <c r="N42" s="319">
        <v>0</v>
      </c>
      <c r="O42" s="319">
        <v>0</v>
      </c>
      <c r="P42" s="295">
        <v>737000</v>
      </c>
    </row>
    <row r="43" spans="1:16" ht="26.25" customHeight="1" x14ac:dyDescent="0.25">
      <c r="A43" s="316" t="s">
        <v>161</v>
      </c>
      <c r="B43" s="316" t="s">
        <v>160</v>
      </c>
      <c r="C43" s="317" t="s">
        <v>156</v>
      </c>
      <c r="D43" s="318" t="s">
        <v>159</v>
      </c>
      <c r="E43" s="295">
        <v>2250500</v>
      </c>
      <c r="F43" s="319">
        <v>2250500</v>
      </c>
      <c r="G43" s="319">
        <v>1492341</v>
      </c>
      <c r="H43" s="319">
        <v>163000</v>
      </c>
      <c r="I43" s="319">
        <v>0</v>
      </c>
      <c r="J43" s="295">
        <v>29000</v>
      </c>
      <c r="K43" s="319">
        <v>29000</v>
      </c>
      <c r="L43" s="319">
        <v>0</v>
      </c>
      <c r="M43" s="319">
        <v>0</v>
      </c>
      <c r="N43" s="319">
        <v>0</v>
      </c>
      <c r="O43" s="319">
        <v>29000</v>
      </c>
      <c r="P43" s="295">
        <v>2279500</v>
      </c>
    </row>
    <row r="44" spans="1:16" ht="21" customHeight="1" x14ac:dyDescent="0.25">
      <c r="A44" s="316" t="s">
        <v>158</v>
      </c>
      <c r="B44" s="316" t="s">
        <v>157</v>
      </c>
      <c r="C44" s="317" t="s">
        <v>156</v>
      </c>
      <c r="D44" s="318" t="s">
        <v>155</v>
      </c>
      <c r="E44" s="295">
        <v>171300</v>
      </c>
      <c r="F44" s="319">
        <v>171300</v>
      </c>
      <c r="G44" s="319">
        <v>0</v>
      </c>
      <c r="H44" s="319">
        <v>0</v>
      </c>
      <c r="I44" s="319">
        <v>0</v>
      </c>
      <c r="J44" s="295">
        <v>0</v>
      </c>
      <c r="K44" s="319">
        <v>0</v>
      </c>
      <c r="L44" s="319">
        <v>0</v>
      </c>
      <c r="M44" s="319">
        <v>0</v>
      </c>
      <c r="N44" s="319">
        <v>0</v>
      </c>
      <c r="O44" s="319">
        <v>0</v>
      </c>
      <c r="P44" s="295">
        <v>171300</v>
      </c>
    </row>
    <row r="45" spans="1:16" ht="29.25" customHeight="1" x14ac:dyDescent="0.25">
      <c r="A45" s="316" t="s">
        <v>363</v>
      </c>
      <c r="B45" s="316" t="s">
        <v>364</v>
      </c>
      <c r="C45" s="317" t="s">
        <v>156</v>
      </c>
      <c r="D45" s="318" t="s">
        <v>365</v>
      </c>
      <c r="E45" s="295">
        <v>809155</v>
      </c>
      <c r="F45" s="319">
        <v>809155</v>
      </c>
      <c r="G45" s="319">
        <v>654555</v>
      </c>
      <c r="H45" s="319">
        <v>0</v>
      </c>
      <c r="I45" s="319">
        <v>0</v>
      </c>
      <c r="J45" s="295">
        <v>428117</v>
      </c>
      <c r="K45" s="319">
        <v>428117</v>
      </c>
      <c r="L45" s="319">
        <v>0</v>
      </c>
      <c r="M45" s="319">
        <v>0</v>
      </c>
      <c r="N45" s="319">
        <v>0</v>
      </c>
      <c r="O45" s="319">
        <v>428117</v>
      </c>
      <c r="P45" s="295">
        <v>1237272</v>
      </c>
    </row>
    <row r="46" spans="1:16" ht="67.5" customHeight="1" x14ac:dyDescent="0.25">
      <c r="A46" s="316" t="s">
        <v>154</v>
      </c>
      <c r="B46" s="316" t="s">
        <v>153</v>
      </c>
      <c r="C46" s="317" t="s">
        <v>115</v>
      </c>
      <c r="D46" s="318" t="s">
        <v>152</v>
      </c>
      <c r="E46" s="295">
        <v>130000</v>
      </c>
      <c r="F46" s="319">
        <v>130000</v>
      </c>
      <c r="G46" s="319">
        <v>0</v>
      </c>
      <c r="H46" s="319">
        <v>0</v>
      </c>
      <c r="I46" s="319">
        <v>0</v>
      </c>
      <c r="J46" s="295">
        <v>0</v>
      </c>
      <c r="K46" s="319">
        <v>0</v>
      </c>
      <c r="L46" s="319">
        <v>0</v>
      </c>
      <c r="M46" s="319">
        <v>0</v>
      </c>
      <c r="N46" s="319">
        <v>0</v>
      </c>
      <c r="O46" s="319">
        <v>0</v>
      </c>
      <c r="P46" s="295">
        <v>130000</v>
      </c>
    </row>
    <row r="47" spans="1:16" ht="34.5" customHeight="1" x14ac:dyDescent="0.25">
      <c r="A47" s="316" t="s">
        <v>151</v>
      </c>
      <c r="B47" s="316" t="s">
        <v>150</v>
      </c>
      <c r="C47" s="317" t="s">
        <v>146</v>
      </c>
      <c r="D47" s="318" t="s">
        <v>149</v>
      </c>
      <c r="E47" s="295">
        <v>110000</v>
      </c>
      <c r="F47" s="319">
        <v>110000</v>
      </c>
      <c r="G47" s="319">
        <v>0</v>
      </c>
      <c r="H47" s="319">
        <v>0</v>
      </c>
      <c r="I47" s="319">
        <v>0</v>
      </c>
      <c r="J47" s="295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0</v>
      </c>
      <c r="P47" s="295">
        <v>110000</v>
      </c>
    </row>
    <row r="48" spans="1:16" ht="35.25" customHeight="1" x14ac:dyDescent="0.25">
      <c r="A48" s="316" t="s">
        <v>148</v>
      </c>
      <c r="B48" s="316" t="s">
        <v>147</v>
      </c>
      <c r="C48" s="317" t="s">
        <v>146</v>
      </c>
      <c r="D48" s="318" t="s">
        <v>145</v>
      </c>
      <c r="E48" s="295">
        <v>2282700</v>
      </c>
      <c r="F48" s="319">
        <v>2282700</v>
      </c>
      <c r="G48" s="319">
        <v>1540000</v>
      </c>
      <c r="H48" s="319">
        <v>347000</v>
      </c>
      <c r="I48" s="319">
        <v>0</v>
      </c>
      <c r="J48" s="295">
        <v>25100</v>
      </c>
      <c r="K48" s="319">
        <v>25100</v>
      </c>
      <c r="L48" s="319">
        <v>0</v>
      </c>
      <c r="M48" s="319">
        <v>0</v>
      </c>
      <c r="N48" s="319">
        <v>0</v>
      </c>
      <c r="O48" s="319">
        <v>25100</v>
      </c>
      <c r="P48" s="295">
        <v>2307800</v>
      </c>
    </row>
    <row r="49" spans="1:16" ht="23.25" customHeight="1" x14ac:dyDescent="0.25">
      <c r="A49" s="316" t="s">
        <v>144</v>
      </c>
      <c r="B49" s="316" t="s">
        <v>143</v>
      </c>
      <c r="C49" s="317" t="s">
        <v>142</v>
      </c>
      <c r="D49" s="318" t="s">
        <v>141</v>
      </c>
      <c r="E49" s="295">
        <v>0</v>
      </c>
      <c r="F49" s="319">
        <v>0</v>
      </c>
      <c r="G49" s="319">
        <v>0</v>
      </c>
      <c r="H49" s="319">
        <v>0</v>
      </c>
      <c r="I49" s="319">
        <v>0</v>
      </c>
      <c r="J49" s="295">
        <v>3518746</v>
      </c>
      <c r="K49" s="319">
        <v>3518746</v>
      </c>
      <c r="L49" s="319">
        <v>0</v>
      </c>
      <c r="M49" s="319">
        <v>0</v>
      </c>
      <c r="N49" s="319">
        <v>0</v>
      </c>
      <c r="O49" s="319">
        <v>3518746</v>
      </c>
      <c r="P49" s="295">
        <v>3518746</v>
      </c>
    </row>
    <row r="50" spans="1:16" ht="36.75" customHeight="1" x14ac:dyDescent="0.25">
      <c r="A50" s="316" t="s">
        <v>366</v>
      </c>
      <c r="B50" s="316" t="s">
        <v>367</v>
      </c>
      <c r="C50" s="317" t="s">
        <v>142</v>
      </c>
      <c r="D50" s="318" t="s">
        <v>368</v>
      </c>
      <c r="E50" s="295">
        <v>0</v>
      </c>
      <c r="F50" s="319">
        <v>0</v>
      </c>
      <c r="G50" s="319">
        <v>0</v>
      </c>
      <c r="H50" s="319">
        <v>0</v>
      </c>
      <c r="I50" s="319">
        <v>0</v>
      </c>
      <c r="J50" s="295">
        <v>752171</v>
      </c>
      <c r="K50" s="319">
        <v>752171</v>
      </c>
      <c r="L50" s="319">
        <v>0</v>
      </c>
      <c r="M50" s="319">
        <v>0</v>
      </c>
      <c r="N50" s="319">
        <v>0</v>
      </c>
      <c r="O50" s="319">
        <v>752171</v>
      </c>
      <c r="P50" s="295">
        <v>752171</v>
      </c>
    </row>
    <row r="51" spans="1:16" ht="42" hidden="1" customHeight="1" x14ac:dyDescent="0.25">
      <c r="A51" s="316" t="s">
        <v>140</v>
      </c>
      <c r="B51" s="316" t="s">
        <v>139</v>
      </c>
      <c r="C51" s="317" t="s">
        <v>138</v>
      </c>
      <c r="D51" s="318" t="s">
        <v>137</v>
      </c>
      <c r="E51" s="295">
        <v>0</v>
      </c>
      <c r="F51" s="319">
        <v>0</v>
      </c>
      <c r="G51" s="319">
        <v>0</v>
      </c>
      <c r="H51" s="319">
        <v>0</v>
      </c>
      <c r="I51" s="319">
        <v>0</v>
      </c>
      <c r="J51" s="295">
        <v>0</v>
      </c>
      <c r="K51" s="319">
        <v>0</v>
      </c>
      <c r="L51" s="319">
        <v>0</v>
      </c>
      <c r="M51" s="319">
        <v>0</v>
      </c>
      <c r="N51" s="319">
        <v>0</v>
      </c>
      <c r="O51" s="319">
        <v>0</v>
      </c>
      <c r="P51" s="295">
        <v>0</v>
      </c>
    </row>
    <row r="52" spans="1:16" ht="41.25" customHeight="1" x14ac:dyDescent="0.25">
      <c r="A52" s="316" t="s">
        <v>296</v>
      </c>
      <c r="B52" s="316" t="s">
        <v>294</v>
      </c>
      <c r="C52" s="317" t="s">
        <v>138</v>
      </c>
      <c r="D52" s="318" t="s">
        <v>295</v>
      </c>
      <c r="E52" s="295">
        <v>0</v>
      </c>
      <c r="F52" s="319">
        <v>0</v>
      </c>
      <c r="G52" s="319">
        <v>0</v>
      </c>
      <c r="H52" s="319">
        <v>0</v>
      </c>
      <c r="I52" s="319">
        <v>0</v>
      </c>
      <c r="J52" s="295">
        <v>274289</v>
      </c>
      <c r="K52" s="319">
        <v>274289</v>
      </c>
      <c r="L52" s="319">
        <v>0</v>
      </c>
      <c r="M52" s="319">
        <v>0</v>
      </c>
      <c r="N52" s="319">
        <v>0</v>
      </c>
      <c r="O52" s="319">
        <v>274289</v>
      </c>
      <c r="P52" s="295">
        <v>274289</v>
      </c>
    </row>
    <row r="53" spans="1:16" ht="27" customHeight="1" x14ac:dyDescent="0.25">
      <c r="A53" s="299" t="s">
        <v>136</v>
      </c>
      <c r="B53" s="296"/>
      <c r="C53" s="297"/>
      <c r="D53" s="298" t="s">
        <v>134</v>
      </c>
      <c r="E53" s="294">
        <v>7140300</v>
      </c>
      <c r="F53" s="294">
        <v>7140300</v>
      </c>
      <c r="G53" s="294">
        <v>4633900</v>
      </c>
      <c r="H53" s="294">
        <v>141225</v>
      </c>
      <c r="I53" s="294">
        <v>0</v>
      </c>
      <c r="J53" s="294">
        <v>219000</v>
      </c>
      <c r="K53" s="294">
        <v>35000</v>
      </c>
      <c r="L53" s="294">
        <v>166000</v>
      </c>
      <c r="M53" s="294">
        <v>90000</v>
      </c>
      <c r="N53" s="294">
        <v>0</v>
      </c>
      <c r="O53" s="294">
        <v>53000</v>
      </c>
      <c r="P53" s="294">
        <v>7359300</v>
      </c>
    </row>
    <row r="54" spans="1:16" ht="30.75" customHeight="1" x14ac:dyDescent="0.25">
      <c r="A54" s="299" t="s">
        <v>135</v>
      </c>
      <c r="B54" s="296"/>
      <c r="C54" s="297"/>
      <c r="D54" s="298" t="s">
        <v>134</v>
      </c>
      <c r="E54" s="294">
        <v>7140300</v>
      </c>
      <c r="F54" s="294">
        <v>7140300</v>
      </c>
      <c r="G54" s="294">
        <v>4633900</v>
      </c>
      <c r="H54" s="294">
        <v>141225</v>
      </c>
      <c r="I54" s="294">
        <v>0</v>
      </c>
      <c r="J54" s="294">
        <v>219000</v>
      </c>
      <c r="K54" s="294">
        <v>35000</v>
      </c>
      <c r="L54" s="294">
        <v>166000</v>
      </c>
      <c r="M54" s="294">
        <v>90000</v>
      </c>
      <c r="N54" s="294">
        <v>0</v>
      </c>
      <c r="O54" s="294">
        <v>53000</v>
      </c>
      <c r="P54" s="294">
        <v>7359300</v>
      </c>
    </row>
    <row r="55" spans="1:16" ht="44.25" customHeight="1" x14ac:dyDescent="0.25">
      <c r="A55" s="316" t="s">
        <v>133</v>
      </c>
      <c r="B55" s="316" t="s">
        <v>70</v>
      </c>
      <c r="C55" s="317" t="s">
        <v>69</v>
      </c>
      <c r="D55" s="318" t="s">
        <v>68</v>
      </c>
      <c r="E55" s="295">
        <v>694000</v>
      </c>
      <c r="F55" s="319">
        <v>694000</v>
      </c>
      <c r="G55" s="319">
        <v>532000</v>
      </c>
      <c r="H55" s="319">
        <v>28000</v>
      </c>
      <c r="I55" s="319">
        <v>0</v>
      </c>
      <c r="J55" s="295">
        <v>0</v>
      </c>
      <c r="K55" s="319">
        <v>0</v>
      </c>
      <c r="L55" s="319">
        <v>0</v>
      </c>
      <c r="M55" s="319">
        <v>0</v>
      </c>
      <c r="N55" s="319">
        <v>0</v>
      </c>
      <c r="O55" s="319">
        <v>0</v>
      </c>
      <c r="P55" s="295">
        <v>694000</v>
      </c>
    </row>
    <row r="56" spans="1:16" ht="22.5" customHeight="1" x14ac:dyDescent="0.25">
      <c r="A56" s="316" t="s">
        <v>132</v>
      </c>
      <c r="B56" s="316" t="s">
        <v>58</v>
      </c>
      <c r="C56" s="317" t="s">
        <v>65</v>
      </c>
      <c r="D56" s="318" t="s">
        <v>97</v>
      </c>
      <c r="E56" s="295">
        <v>10000</v>
      </c>
      <c r="F56" s="319">
        <v>10000</v>
      </c>
      <c r="G56" s="319">
        <v>0</v>
      </c>
      <c r="H56" s="319">
        <v>0</v>
      </c>
      <c r="I56" s="319">
        <v>0</v>
      </c>
      <c r="J56" s="295">
        <v>0</v>
      </c>
      <c r="K56" s="319">
        <v>0</v>
      </c>
      <c r="L56" s="319">
        <v>0</v>
      </c>
      <c r="M56" s="319">
        <v>0</v>
      </c>
      <c r="N56" s="319">
        <v>0</v>
      </c>
      <c r="O56" s="319">
        <v>0</v>
      </c>
      <c r="P56" s="295">
        <v>10000</v>
      </c>
    </row>
    <row r="57" spans="1:16" ht="33.75" customHeight="1" x14ac:dyDescent="0.25">
      <c r="A57" s="316" t="s">
        <v>131</v>
      </c>
      <c r="B57" s="316" t="s">
        <v>130</v>
      </c>
      <c r="C57" s="317" t="s">
        <v>123</v>
      </c>
      <c r="D57" s="318" t="s">
        <v>129</v>
      </c>
      <c r="E57" s="295">
        <v>80000</v>
      </c>
      <c r="F57" s="319">
        <v>80000</v>
      </c>
      <c r="G57" s="319">
        <v>0</v>
      </c>
      <c r="H57" s="319">
        <v>0</v>
      </c>
      <c r="I57" s="319">
        <v>0</v>
      </c>
      <c r="J57" s="295">
        <v>0</v>
      </c>
      <c r="K57" s="319">
        <v>0</v>
      </c>
      <c r="L57" s="319">
        <v>0</v>
      </c>
      <c r="M57" s="319">
        <v>0</v>
      </c>
      <c r="N57" s="319">
        <v>0</v>
      </c>
      <c r="O57" s="319">
        <v>0</v>
      </c>
      <c r="P57" s="295">
        <v>80000</v>
      </c>
    </row>
    <row r="58" spans="1:16" ht="39" customHeight="1" x14ac:dyDescent="0.25">
      <c r="A58" s="316" t="s">
        <v>128</v>
      </c>
      <c r="B58" s="316" t="s">
        <v>127</v>
      </c>
      <c r="C58" s="317" t="s">
        <v>123</v>
      </c>
      <c r="D58" s="318" t="s">
        <v>126</v>
      </c>
      <c r="E58" s="295">
        <v>600000</v>
      </c>
      <c r="F58" s="319">
        <v>600000</v>
      </c>
      <c r="G58" s="319">
        <v>0</v>
      </c>
      <c r="H58" s="319">
        <v>0</v>
      </c>
      <c r="I58" s="319">
        <v>0</v>
      </c>
      <c r="J58" s="295">
        <v>0</v>
      </c>
      <c r="K58" s="319">
        <v>0</v>
      </c>
      <c r="L58" s="319">
        <v>0</v>
      </c>
      <c r="M58" s="319">
        <v>0</v>
      </c>
      <c r="N58" s="319">
        <v>0</v>
      </c>
      <c r="O58" s="319">
        <v>0</v>
      </c>
      <c r="P58" s="295">
        <v>600000</v>
      </c>
    </row>
    <row r="59" spans="1:16" ht="41.25" customHeight="1" x14ac:dyDescent="0.25">
      <c r="A59" s="316" t="s">
        <v>125</v>
      </c>
      <c r="B59" s="316" t="s">
        <v>124</v>
      </c>
      <c r="C59" s="317" t="s">
        <v>123</v>
      </c>
      <c r="D59" s="318" t="s">
        <v>122</v>
      </c>
      <c r="E59" s="295">
        <v>110000</v>
      </c>
      <c r="F59" s="319">
        <v>110000</v>
      </c>
      <c r="G59" s="319">
        <v>0</v>
      </c>
      <c r="H59" s="319">
        <v>0</v>
      </c>
      <c r="I59" s="319">
        <v>0</v>
      </c>
      <c r="J59" s="295">
        <v>0</v>
      </c>
      <c r="K59" s="319">
        <v>0</v>
      </c>
      <c r="L59" s="319">
        <v>0</v>
      </c>
      <c r="M59" s="319">
        <v>0</v>
      </c>
      <c r="N59" s="319">
        <v>0</v>
      </c>
      <c r="O59" s="319">
        <v>0</v>
      </c>
      <c r="P59" s="295">
        <v>110000</v>
      </c>
    </row>
    <row r="60" spans="1:16" ht="52.5" customHeight="1" x14ac:dyDescent="0.25">
      <c r="A60" s="316" t="s">
        <v>121</v>
      </c>
      <c r="B60" s="316" t="s">
        <v>120</v>
      </c>
      <c r="C60" s="317" t="s">
        <v>119</v>
      </c>
      <c r="D60" s="318" t="s">
        <v>118</v>
      </c>
      <c r="E60" s="295">
        <v>4102700</v>
      </c>
      <c r="F60" s="319">
        <v>4102700</v>
      </c>
      <c r="G60" s="319">
        <v>3224000</v>
      </c>
      <c r="H60" s="319">
        <v>72625</v>
      </c>
      <c r="I60" s="319">
        <v>0</v>
      </c>
      <c r="J60" s="295">
        <v>194000</v>
      </c>
      <c r="K60" s="319">
        <v>10000</v>
      </c>
      <c r="L60" s="319">
        <v>166000</v>
      </c>
      <c r="M60" s="319">
        <v>90000</v>
      </c>
      <c r="N60" s="319">
        <v>0</v>
      </c>
      <c r="O60" s="319">
        <v>28000</v>
      </c>
      <c r="P60" s="295">
        <v>4296700</v>
      </c>
    </row>
    <row r="61" spans="1:16" ht="36.75" customHeight="1" x14ac:dyDescent="0.25">
      <c r="A61" s="316" t="s">
        <v>117</v>
      </c>
      <c r="B61" s="316" t="s">
        <v>116</v>
      </c>
      <c r="C61" s="317" t="s">
        <v>115</v>
      </c>
      <c r="D61" s="318" t="s">
        <v>114</v>
      </c>
      <c r="E61" s="295">
        <v>686000</v>
      </c>
      <c r="F61" s="319">
        <v>686000</v>
      </c>
      <c r="G61" s="319">
        <v>524000</v>
      </c>
      <c r="H61" s="319">
        <v>22000</v>
      </c>
      <c r="I61" s="319">
        <v>0</v>
      </c>
      <c r="J61" s="295">
        <v>25000</v>
      </c>
      <c r="K61" s="319">
        <v>25000</v>
      </c>
      <c r="L61" s="319">
        <v>0</v>
      </c>
      <c r="M61" s="319">
        <v>0</v>
      </c>
      <c r="N61" s="319">
        <v>0</v>
      </c>
      <c r="O61" s="319">
        <v>25000</v>
      </c>
      <c r="P61" s="295">
        <v>711000</v>
      </c>
    </row>
    <row r="62" spans="1:16" ht="66.75" customHeight="1" x14ac:dyDescent="0.25">
      <c r="A62" s="316" t="s">
        <v>113</v>
      </c>
      <c r="B62" s="316" t="s">
        <v>112</v>
      </c>
      <c r="C62" s="317" t="s">
        <v>111</v>
      </c>
      <c r="D62" s="318" t="s">
        <v>110</v>
      </c>
      <c r="E62" s="295">
        <v>24800</v>
      </c>
      <c r="F62" s="319">
        <v>24800</v>
      </c>
      <c r="G62" s="319">
        <v>0</v>
      </c>
      <c r="H62" s="319">
        <v>0</v>
      </c>
      <c r="I62" s="319">
        <v>0</v>
      </c>
      <c r="J62" s="295">
        <v>0</v>
      </c>
      <c r="K62" s="319">
        <v>0</v>
      </c>
      <c r="L62" s="319">
        <v>0</v>
      </c>
      <c r="M62" s="319">
        <v>0</v>
      </c>
      <c r="N62" s="319">
        <v>0</v>
      </c>
      <c r="O62" s="319">
        <v>0</v>
      </c>
      <c r="P62" s="295">
        <v>24800</v>
      </c>
    </row>
    <row r="63" spans="1:16" ht="32.25" customHeight="1" x14ac:dyDescent="0.25">
      <c r="A63" s="316" t="s">
        <v>109</v>
      </c>
      <c r="B63" s="316" t="s">
        <v>108</v>
      </c>
      <c r="C63" s="317" t="s">
        <v>104</v>
      </c>
      <c r="D63" s="318" t="s">
        <v>107</v>
      </c>
      <c r="E63" s="295">
        <v>474800</v>
      </c>
      <c r="F63" s="319">
        <v>474800</v>
      </c>
      <c r="G63" s="319">
        <v>353900</v>
      </c>
      <c r="H63" s="319">
        <v>18600</v>
      </c>
      <c r="I63" s="319">
        <v>0</v>
      </c>
      <c r="J63" s="295">
        <v>0</v>
      </c>
      <c r="K63" s="319">
        <v>0</v>
      </c>
      <c r="L63" s="319">
        <v>0</v>
      </c>
      <c r="M63" s="319">
        <v>0</v>
      </c>
      <c r="N63" s="319">
        <v>0</v>
      </c>
      <c r="O63" s="319">
        <v>0</v>
      </c>
      <c r="P63" s="295">
        <v>474800</v>
      </c>
    </row>
    <row r="64" spans="1:16" ht="33" customHeight="1" x14ac:dyDescent="0.25">
      <c r="A64" s="316" t="s">
        <v>106</v>
      </c>
      <c r="B64" s="316" t="s">
        <v>105</v>
      </c>
      <c r="C64" s="317" t="s">
        <v>104</v>
      </c>
      <c r="D64" s="318" t="s">
        <v>103</v>
      </c>
      <c r="E64" s="295">
        <v>358000</v>
      </c>
      <c r="F64" s="319">
        <v>358000</v>
      </c>
      <c r="G64" s="319">
        <v>0</v>
      </c>
      <c r="H64" s="319">
        <v>0</v>
      </c>
      <c r="I64" s="319">
        <v>0</v>
      </c>
      <c r="J64" s="295">
        <v>0</v>
      </c>
      <c r="K64" s="319">
        <v>0</v>
      </c>
      <c r="L64" s="319">
        <v>0</v>
      </c>
      <c r="M64" s="319">
        <v>0</v>
      </c>
      <c r="N64" s="319">
        <v>0</v>
      </c>
      <c r="O64" s="319">
        <v>0</v>
      </c>
      <c r="P64" s="295">
        <v>358000</v>
      </c>
    </row>
    <row r="65" spans="1:16" ht="24.75" customHeight="1" x14ac:dyDescent="0.25">
      <c r="A65" s="299" t="s">
        <v>102</v>
      </c>
      <c r="B65" s="296"/>
      <c r="C65" s="297"/>
      <c r="D65" s="298" t="s">
        <v>100</v>
      </c>
      <c r="E65" s="294">
        <v>9587700</v>
      </c>
      <c r="F65" s="294">
        <v>9587700</v>
      </c>
      <c r="G65" s="294">
        <v>6688900</v>
      </c>
      <c r="H65" s="294">
        <v>921900</v>
      </c>
      <c r="I65" s="294">
        <v>0</v>
      </c>
      <c r="J65" s="294">
        <v>512255</v>
      </c>
      <c r="K65" s="294">
        <v>222255</v>
      </c>
      <c r="L65" s="294">
        <v>190000</v>
      </c>
      <c r="M65" s="294">
        <v>0</v>
      </c>
      <c r="N65" s="294">
        <v>0</v>
      </c>
      <c r="O65" s="294">
        <v>322255</v>
      </c>
      <c r="P65" s="294">
        <v>10099955</v>
      </c>
    </row>
    <row r="66" spans="1:16" ht="27" customHeight="1" x14ac:dyDescent="0.25">
      <c r="A66" s="299" t="s">
        <v>101</v>
      </c>
      <c r="B66" s="296"/>
      <c r="C66" s="297"/>
      <c r="D66" s="298" t="s">
        <v>100</v>
      </c>
      <c r="E66" s="294">
        <v>9587700</v>
      </c>
      <c r="F66" s="294">
        <v>9587700</v>
      </c>
      <c r="G66" s="294">
        <v>6688900</v>
      </c>
      <c r="H66" s="294">
        <v>921900</v>
      </c>
      <c r="I66" s="294">
        <v>0</v>
      </c>
      <c r="J66" s="294">
        <v>512255</v>
      </c>
      <c r="K66" s="294">
        <v>222255</v>
      </c>
      <c r="L66" s="294">
        <v>190000</v>
      </c>
      <c r="M66" s="294">
        <v>0</v>
      </c>
      <c r="N66" s="294">
        <v>0</v>
      </c>
      <c r="O66" s="294">
        <v>322255</v>
      </c>
      <c r="P66" s="294">
        <v>10099955</v>
      </c>
    </row>
    <row r="67" spans="1:16" ht="46.5" customHeight="1" x14ac:dyDescent="0.25">
      <c r="A67" s="316" t="s">
        <v>99</v>
      </c>
      <c r="B67" s="316" t="s">
        <v>70</v>
      </c>
      <c r="C67" s="317" t="s">
        <v>69</v>
      </c>
      <c r="D67" s="318" t="s">
        <v>68</v>
      </c>
      <c r="E67" s="295">
        <v>461000</v>
      </c>
      <c r="F67" s="319">
        <v>461000</v>
      </c>
      <c r="G67" s="319">
        <v>361200</v>
      </c>
      <c r="H67" s="319">
        <v>9000</v>
      </c>
      <c r="I67" s="319">
        <v>0</v>
      </c>
      <c r="J67" s="295">
        <v>0</v>
      </c>
      <c r="K67" s="319">
        <v>0</v>
      </c>
      <c r="L67" s="319">
        <v>0</v>
      </c>
      <c r="M67" s="319">
        <v>0</v>
      </c>
      <c r="N67" s="319">
        <v>0</v>
      </c>
      <c r="O67" s="319">
        <v>0</v>
      </c>
      <c r="P67" s="295">
        <v>461000</v>
      </c>
    </row>
    <row r="68" spans="1:16" ht="27" customHeight="1" x14ac:dyDescent="0.25">
      <c r="A68" s="316" t="s">
        <v>98</v>
      </c>
      <c r="B68" s="316" t="s">
        <v>58</v>
      </c>
      <c r="C68" s="317" t="s">
        <v>65</v>
      </c>
      <c r="D68" s="318" t="s">
        <v>97</v>
      </c>
      <c r="E68" s="295">
        <v>15000</v>
      </c>
      <c r="F68" s="319">
        <v>15000</v>
      </c>
      <c r="G68" s="319">
        <v>0</v>
      </c>
      <c r="H68" s="319">
        <v>0</v>
      </c>
      <c r="I68" s="319">
        <v>0</v>
      </c>
      <c r="J68" s="295">
        <v>0</v>
      </c>
      <c r="K68" s="319">
        <v>0</v>
      </c>
      <c r="L68" s="319">
        <v>0</v>
      </c>
      <c r="M68" s="319">
        <v>0</v>
      </c>
      <c r="N68" s="319">
        <v>0</v>
      </c>
      <c r="O68" s="319">
        <v>0</v>
      </c>
      <c r="P68" s="295">
        <v>15000</v>
      </c>
    </row>
    <row r="69" spans="1:16" ht="53.25" customHeight="1" x14ac:dyDescent="0.25">
      <c r="A69" s="316" t="s">
        <v>96</v>
      </c>
      <c r="B69" s="316" t="s">
        <v>95</v>
      </c>
      <c r="C69" s="317" t="s">
        <v>94</v>
      </c>
      <c r="D69" s="318" t="s">
        <v>93</v>
      </c>
      <c r="E69" s="295">
        <v>3592300</v>
      </c>
      <c r="F69" s="319">
        <v>3592300</v>
      </c>
      <c r="G69" s="319">
        <v>2737000</v>
      </c>
      <c r="H69" s="319">
        <v>236300</v>
      </c>
      <c r="I69" s="319">
        <v>0</v>
      </c>
      <c r="J69" s="295">
        <v>200000</v>
      </c>
      <c r="K69" s="319">
        <v>0</v>
      </c>
      <c r="L69" s="319">
        <v>100000</v>
      </c>
      <c r="M69" s="319">
        <v>0</v>
      </c>
      <c r="N69" s="319">
        <v>0</v>
      </c>
      <c r="O69" s="319">
        <v>100000</v>
      </c>
      <c r="P69" s="295">
        <v>3792300</v>
      </c>
    </row>
    <row r="70" spans="1:16" ht="21" customHeight="1" x14ac:dyDescent="0.25">
      <c r="A70" s="316" t="s">
        <v>92</v>
      </c>
      <c r="B70" s="316" t="s">
        <v>91</v>
      </c>
      <c r="C70" s="317" t="s">
        <v>87</v>
      </c>
      <c r="D70" s="318" t="s">
        <v>90</v>
      </c>
      <c r="E70" s="295">
        <v>1594500</v>
      </c>
      <c r="F70" s="319">
        <v>1594500</v>
      </c>
      <c r="G70" s="319">
        <v>1026000</v>
      </c>
      <c r="H70" s="319">
        <v>197000</v>
      </c>
      <c r="I70" s="319">
        <v>0</v>
      </c>
      <c r="J70" s="295">
        <v>16000</v>
      </c>
      <c r="K70" s="319">
        <v>10000</v>
      </c>
      <c r="L70" s="319">
        <v>6000</v>
      </c>
      <c r="M70" s="319">
        <v>0</v>
      </c>
      <c r="N70" s="319">
        <v>0</v>
      </c>
      <c r="O70" s="319">
        <v>10000</v>
      </c>
      <c r="P70" s="295">
        <v>1610500</v>
      </c>
    </row>
    <row r="71" spans="1:16" ht="30" customHeight="1" x14ac:dyDescent="0.25">
      <c r="A71" s="316" t="s">
        <v>89</v>
      </c>
      <c r="B71" s="316" t="s">
        <v>88</v>
      </c>
      <c r="C71" s="317" t="s">
        <v>87</v>
      </c>
      <c r="D71" s="318" t="s">
        <v>86</v>
      </c>
      <c r="E71" s="295">
        <v>85900</v>
      </c>
      <c r="F71" s="319">
        <v>85900</v>
      </c>
      <c r="G71" s="319">
        <v>74200</v>
      </c>
      <c r="H71" s="319">
        <v>0</v>
      </c>
      <c r="I71" s="319">
        <v>0</v>
      </c>
      <c r="J71" s="295">
        <v>0</v>
      </c>
      <c r="K71" s="319">
        <v>0</v>
      </c>
      <c r="L71" s="319">
        <v>0</v>
      </c>
      <c r="M71" s="319">
        <v>0</v>
      </c>
      <c r="N71" s="319">
        <v>0</v>
      </c>
      <c r="O71" s="319">
        <v>0</v>
      </c>
      <c r="P71" s="295">
        <v>85900</v>
      </c>
    </row>
    <row r="72" spans="1:16" ht="42" customHeight="1" x14ac:dyDescent="0.25">
      <c r="A72" s="316" t="s">
        <v>85</v>
      </c>
      <c r="B72" s="316" t="s">
        <v>84</v>
      </c>
      <c r="C72" s="317" t="s">
        <v>83</v>
      </c>
      <c r="D72" s="318" t="s">
        <v>82</v>
      </c>
      <c r="E72" s="295">
        <v>3390000</v>
      </c>
      <c r="F72" s="319">
        <v>3390000</v>
      </c>
      <c r="G72" s="319">
        <v>2275000</v>
      </c>
      <c r="H72" s="319">
        <v>479600</v>
      </c>
      <c r="I72" s="319">
        <v>0</v>
      </c>
      <c r="J72" s="295">
        <v>97500</v>
      </c>
      <c r="K72" s="319">
        <v>13500</v>
      </c>
      <c r="L72" s="319">
        <v>84000</v>
      </c>
      <c r="M72" s="319">
        <v>0</v>
      </c>
      <c r="N72" s="319">
        <v>0</v>
      </c>
      <c r="O72" s="319">
        <v>13500</v>
      </c>
      <c r="P72" s="295">
        <v>3487500</v>
      </c>
    </row>
    <row r="73" spans="1:16" ht="30.75" customHeight="1" x14ac:dyDescent="0.25">
      <c r="A73" s="316" t="s">
        <v>81</v>
      </c>
      <c r="B73" s="316" t="s">
        <v>80</v>
      </c>
      <c r="C73" s="317" t="s">
        <v>76</v>
      </c>
      <c r="D73" s="318" t="s">
        <v>79</v>
      </c>
      <c r="E73" s="295">
        <v>273000</v>
      </c>
      <c r="F73" s="319">
        <v>273000</v>
      </c>
      <c r="G73" s="319">
        <v>215500</v>
      </c>
      <c r="H73" s="319">
        <v>0</v>
      </c>
      <c r="I73" s="319">
        <v>0</v>
      </c>
      <c r="J73" s="295">
        <v>0</v>
      </c>
      <c r="K73" s="319">
        <v>0</v>
      </c>
      <c r="L73" s="319">
        <v>0</v>
      </c>
      <c r="M73" s="319">
        <v>0</v>
      </c>
      <c r="N73" s="319">
        <v>0</v>
      </c>
      <c r="O73" s="319">
        <v>0</v>
      </c>
      <c r="P73" s="295">
        <v>273000</v>
      </c>
    </row>
    <row r="74" spans="1:16" ht="24" customHeight="1" x14ac:dyDescent="0.25">
      <c r="A74" s="316" t="s">
        <v>78</v>
      </c>
      <c r="B74" s="316" t="s">
        <v>77</v>
      </c>
      <c r="C74" s="317" t="s">
        <v>76</v>
      </c>
      <c r="D74" s="318" t="s">
        <v>75</v>
      </c>
      <c r="E74" s="295">
        <v>176000</v>
      </c>
      <c r="F74" s="319">
        <v>176000</v>
      </c>
      <c r="G74" s="319">
        <v>0</v>
      </c>
      <c r="H74" s="319">
        <v>0</v>
      </c>
      <c r="I74" s="319">
        <v>0</v>
      </c>
      <c r="J74" s="295">
        <v>0</v>
      </c>
      <c r="K74" s="319">
        <v>0</v>
      </c>
      <c r="L74" s="319">
        <v>0</v>
      </c>
      <c r="M74" s="319">
        <v>0</v>
      </c>
      <c r="N74" s="319">
        <v>0</v>
      </c>
      <c r="O74" s="319">
        <v>0</v>
      </c>
      <c r="P74" s="295">
        <v>176000</v>
      </c>
    </row>
    <row r="75" spans="1:16" ht="24" customHeight="1" x14ac:dyDescent="0.25">
      <c r="A75" s="316" t="s">
        <v>352</v>
      </c>
      <c r="B75" s="316" t="s">
        <v>353</v>
      </c>
      <c r="C75" s="317" t="s">
        <v>142</v>
      </c>
      <c r="D75" s="318" t="s">
        <v>354</v>
      </c>
      <c r="E75" s="295">
        <v>0</v>
      </c>
      <c r="F75" s="319">
        <v>0</v>
      </c>
      <c r="G75" s="319">
        <v>0</v>
      </c>
      <c r="H75" s="319">
        <v>0</v>
      </c>
      <c r="I75" s="319">
        <v>0</v>
      </c>
      <c r="J75" s="295">
        <v>198755</v>
      </c>
      <c r="K75" s="319">
        <v>198755</v>
      </c>
      <c r="L75" s="319">
        <v>0</v>
      </c>
      <c r="M75" s="319">
        <v>0</v>
      </c>
      <c r="N75" s="319">
        <v>0</v>
      </c>
      <c r="O75" s="319">
        <v>198755</v>
      </c>
      <c r="P75" s="295">
        <v>198755</v>
      </c>
    </row>
    <row r="76" spans="1:16" ht="27.75" customHeight="1" x14ac:dyDescent="0.25">
      <c r="A76" s="299" t="s">
        <v>74</v>
      </c>
      <c r="B76" s="296"/>
      <c r="C76" s="297"/>
      <c r="D76" s="298" t="s">
        <v>73</v>
      </c>
      <c r="E76" s="294">
        <v>19609151</v>
      </c>
      <c r="F76" s="294">
        <v>16644039</v>
      </c>
      <c r="G76" s="294">
        <v>1025440</v>
      </c>
      <c r="H76" s="294">
        <v>23100</v>
      </c>
      <c r="I76" s="294">
        <v>2815112</v>
      </c>
      <c r="J76" s="294">
        <v>0</v>
      </c>
      <c r="K76" s="294">
        <v>0</v>
      </c>
      <c r="L76" s="294">
        <v>0</v>
      </c>
      <c r="M76" s="294">
        <v>0</v>
      </c>
      <c r="N76" s="294">
        <v>0</v>
      </c>
      <c r="O76" s="294">
        <v>0</v>
      </c>
      <c r="P76" s="294">
        <v>19609151</v>
      </c>
    </row>
    <row r="77" spans="1:16" ht="23.25" customHeight="1" x14ac:dyDescent="0.25">
      <c r="A77" s="299" t="s">
        <v>72</v>
      </c>
      <c r="B77" s="296"/>
      <c r="C77" s="297"/>
      <c r="D77" s="298" t="s">
        <v>73</v>
      </c>
      <c r="E77" s="294">
        <v>19609151</v>
      </c>
      <c r="F77" s="294">
        <v>16644039</v>
      </c>
      <c r="G77" s="294">
        <v>1025440</v>
      </c>
      <c r="H77" s="294">
        <v>23100</v>
      </c>
      <c r="I77" s="294">
        <v>2815112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19609151</v>
      </c>
    </row>
    <row r="78" spans="1:16" ht="43.5" customHeight="1" x14ac:dyDescent="0.25">
      <c r="A78" s="316" t="s">
        <v>71</v>
      </c>
      <c r="B78" s="316" t="s">
        <v>70</v>
      </c>
      <c r="C78" s="317" t="s">
        <v>69</v>
      </c>
      <c r="D78" s="318" t="s">
        <v>68</v>
      </c>
      <c r="E78" s="295">
        <v>1295840</v>
      </c>
      <c r="F78" s="319">
        <v>1295840</v>
      </c>
      <c r="G78" s="319">
        <v>1025440</v>
      </c>
      <c r="H78" s="319">
        <v>23100</v>
      </c>
      <c r="I78" s="319">
        <v>0</v>
      </c>
      <c r="J78" s="295">
        <v>0</v>
      </c>
      <c r="K78" s="319">
        <v>0</v>
      </c>
      <c r="L78" s="319">
        <v>0</v>
      </c>
      <c r="M78" s="319">
        <v>0</v>
      </c>
      <c r="N78" s="319">
        <v>0</v>
      </c>
      <c r="O78" s="319">
        <v>0</v>
      </c>
      <c r="P78" s="295">
        <v>1295840</v>
      </c>
    </row>
    <row r="79" spans="1:16" ht="19.5" customHeight="1" x14ac:dyDescent="0.25">
      <c r="A79" s="316" t="s">
        <v>67</v>
      </c>
      <c r="B79" s="316" t="s">
        <v>66</v>
      </c>
      <c r="C79" s="317" t="s">
        <v>65</v>
      </c>
      <c r="D79" s="318" t="s">
        <v>64</v>
      </c>
      <c r="E79" s="295">
        <v>150000</v>
      </c>
      <c r="F79" s="319">
        <v>0</v>
      </c>
      <c r="G79" s="319">
        <v>0</v>
      </c>
      <c r="H79" s="319">
        <v>0</v>
      </c>
      <c r="I79" s="319">
        <v>0</v>
      </c>
      <c r="J79" s="295">
        <v>0</v>
      </c>
      <c r="K79" s="319">
        <v>0</v>
      </c>
      <c r="L79" s="319">
        <v>0</v>
      </c>
      <c r="M79" s="319">
        <v>0</v>
      </c>
      <c r="N79" s="319">
        <v>0</v>
      </c>
      <c r="O79" s="319">
        <v>0</v>
      </c>
      <c r="P79" s="295">
        <v>150000</v>
      </c>
    </row>
    <row r="80" spans="1:16" ht="41.25" customHeight="1" x14ac:dyDescent="0.25">
      <c r="A80" s="316" t="s">
        <v>63</v>
      </c>
      <c r="B80" s="316" t="s">
        <v>62</v>
      </c>
      <c r="C80" s="317" t="s">
        <v>58</v>
      </c>
      <c r="D80" s="318" t="s">
        <v>61</v>
      </c>
      <c r="E80" s="295">
        <v>13524300</v>
      </c>
      <c r="F80" s="319">
        <v>13524300</v>
      </c>
      <c r="G80" s="319">
        <v>0</v>
      </c>
      <c r="H80" s="319">
        <v>0</v>
      </c>
      <c r="I80" s="319">
        <v>0</v>
      </c>
      <c r="J80" s="295">
        <v>0</v>
      </c>
      <c r="K80" s="319">
        <v>0</v>
      </c>
      <c r="L80" s="319">
        <v>0</v>
      </c>
      <c r="M80" s="319">
        <v>0</v>
      </c>
      <c r="N80" s="319">
        <v>0</v>
      </c>
      <c r="O80" s="319">
        <v>0</v>
      </c>
      <c r="P80" s="295">
        <v>13524300</v>
      </c>
    </row>
    <row r="81" spans="1:16" ht="24.75" customHeight="1" x14ac:dyDescent="0.25">
      <c r="A81" s="316" t="s">
        <v>60</v>
      </c>
      <c r="B81" s="316" t="s">
        <v>59</v>
      </c>
      <c r="C81" s="317" t="s">
        <v>58</v>
      </c>
      <c r="D81" s="318" t="s">
        <v>44</v>
      </c>
      <c r="E81" s="295">
        <v>4639011</v>
      </c>
      <c r="F81" s="319">
        <v>1823899</v>
      </c>
      <c r="G81" s="319">
        <v>0</v>
      </c>
      <c r="H81" s="319">
        <v>0</v>
      </c>
      <c r="I81" s="319">
        <v>2815112</v>
      </c>
      <c r="J81" s="295">
        <v>0</v>
      </c>
      <c r="K81" s="319">
        <v>0</v>
      </c>
      <c r="L81" s="319">
        <v>0</v>
      </c>
      <c r="M81" s="319">
        <v>0</v>
      </c>
      <c r="N81" s="319">
        <v>0</v>
      </c>
      <c r="O81" s="319">
        <v>0</v>
      </c>
      <c r="P81" s="295">
        <v>4639011</v>
      </c>
    </row>
    <row r="82" spans="1:16" ht="23.25" customHeight="1" x14ac:dyDescent="0.25">
      <c r="A82" s="296" t="s">
        <v>46</v>
      </c>
      <c r="B82" s="299" t="s">
        <v>46</v>
      </c>
      <c r="C82" s="297" t="s">
        <v>46</v>
      </c>
      <c r="D82" s="298" t="s">
        <v>4</v>
      </c>
      <c r="E82" s="294">
        <v>134167288</v>
      </c>
      <c r="F82" s="294">
        <v>125836757</v>
      </c>
      <c r="G82" s="294">
        <v>76059722</v>
      </c>
      <c r="H82" s="294">
        <v>7572462</v>
      </c>
      <c r="I82" s="294">
        <v>8180531</v>
      </c>
      <c r="J82" s="294">
        <v>27988887</v>
      </c>
      <c r="K82" s="294">
        <v>21200102</v>
      </c>
      <c r="L82" s="294">
        <v>2411785</v>
      </c>
      <c r="M82" s="294">
        <v>90000</v>
      </c>
      <c r="N82" s="294">
        <v>0</v>
      </c>
      <c r="O82" s="294">
        <v>25577102</v>
      </c>
      <c r="P82" s="294">
        <v>162156175</v>
      </c>
    </row>
    <row r="83" spans="1:16" x14ac:dyDescent="0.25">
      <c r="D83" s="189"/>
      <c r="E83" s="163"/>
      <c r="F83" s="163"/>
      <c r="G83" s="189"/>
    </row>
    <row r="84" spans="1:16" x14ac:dyDescent="0.25">
      <c r="D84" s="189"/>
      <c r="E84" s="163"/>
      <c r="F84" s="163"/>
      <c r="G84" s="189"/>
    </row>
    <row r="85" spans="1:16" x14ac:dyDescent="0.25">
      <c r="D85" s="189" t="s">
        <v>47</v>
      </c>
      <c r="E85" s="163"/>
      <c r="F85" s="163"/>
      <c r="G85" s="189" t="s">
        <v>48</v>
      </c>
    </row>
  </sheetData>
  <mergeCells count="23">
    <mergeCell ref="M9:N9"/>
    <mergeCell ref="O9:O11"/>
    <mergeCell ref="G10:G11"/>
    <mergeCell ref="H10:H11"/>
    <mergeCell ref="M10:M11"/>
    <mergeCell ref="N10:N11"/>
    <mergeCell ref="L9:L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7"/>
  <sheetViews>
    <sheetView topLeftCell="D1" zoomScaleNormal="100" workbookViewId="0">
      <selection activeCell="C2" sqref="C2:P2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5.140625" style="1" customWidth="1"/>
    <col min="6" max="6" width="14.140625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5" width="12" style="1" customWidth="1"/>
    <col min="26" max="26" width="10.42578125" style="1" customWidth="1"/>
    <col min="27" max="27" width="11.28515625" style="1" customWidth="1"/>
    <col min="28" max="28" width="12.5703125" style="1" customWidth="1"/>
    <col min="29" max="29" width="10.42578125" style="1" customWidth="1"/>
    <col min="30" max="30" width="9.28515625" style="1" customWidth="1"/>
    <col min="31" max="31" width="10.85546875" style="1" customWidth="1"/>
    <col min="32" max="32" width="6.28515625" style="1" customWidth="1"/>
    <col min="33" max="33" width="16.140625" style="1" customWidth="1"/>
    <col min="34" max="34" width="14.28515625" style="1" hidden="1" customWidth="1"/>
    <col min="35" max="35" width="0.140625" style="1" hidden="1" customWidth="1"/>
    <col min="36" max="36" width="9.42578125" style="1" bestFit="1" customWidth="1"/>
    <col min="37" max="16384" width="8.85546875" style="1"/>
  </cols>
  <sheetData>
    <row r="1" spans="2:51" ht="63" customHeight="1" x14ac:dyDescent="0.3">
      <c r="C1" s="7"/>
      <c r="J1" s="31"/>
      <c r="K1" s="158"/>
      <c r="L1" s="362" t="s">
        <v>450</v>
      </c>
      <c r="M1" s="362"/>
      <c r="N1" s="363"/>
      <c r="O1" s="363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44" t="s">
        <v>356</v>
      </c>
      <c r="AE1" s="344"/>
      <c r="AF1" s="344"/>
      <c r="AG1" s="344"/>
      <c r="AH1" s="344"/>
      <c r="AI1" s="344"/>
      <c r="AJ1" s="30"/>
    </row>
    <row r="2" spans="2:51" ht="42" customHeight="1" x14ac:dyDescent="0.25">
      <c r="C2" s="365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290"/>
      <c r="AG2" s="290"/>
      <c r="AH2" s="290"/>
      <c r="AI2" s="290"/>
      <c r="AJ2" s="30"/>
    </row>
    <row r="3" spans="2:51" ht="23.25" customHeight="1" x14ac:dyDescent="0.2">
      <c r="F3" s="29"/>
      <c r="G3" s="29"/>
      <c r="H3" s="29"/>
      <c r="I3" s="29"/>
    </row>
    <row r="4" spans="2:51" s="28" customFormat="1" ht="28.5" customHeight="1" x14ac:dyDescent="0.4">
      <c r="B4" s="384" t="s">
        <v>358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</row>
    <row r="5" spans="2:51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110" t="s">
        <v>243</v>
      </c>
      <c r="AH5" s="26"/>
      <c r="AI5" s="26"/>
    </row>
    <row r="6" spans="2:51" s="7" customFormat="1" ht="27.75" customHeight="1" x14ac:dyDescent="0.3">
      <c r="B6" s="367" t="s">
        <v>2</v>
      </c>
      <c r="C6" s="370" t="s">
        <v>244</v>
      </c>
      <c r="D6" s="347" t="s">
        <v>245</v>
      </c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  <c r="P6" s="347" t="s">
        <v>260</v>
      </c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288"/>
      <c r="AH6" s="286"/>
      <c r="AI6" s="359"/>
      <c r="AJ6" s="25"/>
    </row>
    <row r="7" spans="2:51" s="7" customFormat="1" ht="20.45" customHeight="1" x14ac:dyDescent="0.3">
      <c r="B7" s="368"/>
      <c r="C7" s="371"/>
      <c r="D7" s="353" t="s">
        <v>249</v>
      </c>
      <c r="E7" s="356" t="s">
        <v>246</v>
      </c>
      <c r="F7" s="357"/>
      <c r="G7" s="357"/>
      <c r="H7" s="357"/>
      <c r="I7" s="357"/>
      <c r="J7" s="357"/>
      <c r="K7" s="357"/>
      <c r="L7" s="357"/>
      <c r="M7" s="357"/>
      <c r="N7" s="358"/>
      <c r="O7" s="378" t="s">
        <v>4</v>
      </c>
      <c r="P7" s="356" t="s">
        <v>246</v>
      </c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8"/>
      <c r="AG7" s="381" t="s">
        <v>4</v>
      </c>
      <c r="AH7" s="286"/>
      <c r="AI7" s="360"/>
      <c r="AJ7" s="25"/>
    </row>
    <row r="8" spans="2:51" ht="13.5" customHeight="1" x14ac:dyDescent="0.2">
      <c r="B8" s="368"/>
      <c r="C8" s="371"/>
      <c r="D8" s="354"/>
      <c r="E8" s="395" t="s">
        <v>247</v>
      </c>
      <c r="F8" s="396"/>
      <c r="G8" s="396"/>
      <c r="H8" s="396"/>
      <c r="I8" s="396"/>
      <c r="J8" s="396"/>
      <c r="K8" s="396"/>
      <c r="L8" s="396"/>
      <c r="M8" s="397"/>
      <c r="N8" s="350" t="s">
        <v>248</v>
      </c>
      <c r="O8" s="379"/>
      <c r="P8" s="386" t="s">
        <v>261</v>
      </c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8"/>
      <c r="AE8" s="375" t="s">
        <v>61</v>
      </c>
      <c r="AF8" s="350" t="s">
        <v>248</v>
      </c>
      <c r="AG8" s="382"/>
      <c r="AH8" s="359"/>
      <c r="AI8" s="360"/>
    </row>
    <row r="9" spans="2:51" ht="12" customHeight="1" x14ac:dyDescent="0.2">
      <c r="B9" s="368"/>
      <c r="C9" s="371"/>
      <c r="D9" s="354"/>
      <c r="E9" s="398"/>
      <c r="F9" s="399"/>
      <c r="G9" s="399"/>
      <c r="H9" s="399"/>
      <c r="I9" s="399"/>
      <c r="J9" s="399"/>
      <c r="K9" s="399"/>
      <c r="L9" s="399"/>
      <c r="M9" s="400"/>
      <c r="N9" s="351"/>
      <c r="O9" s="379"/>
      <c r="P9" s="389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1"/>
      <c r="AE9" s="376"/>
      <c r="AF9" s="373"/>
      <c r="AG9" s="382"/>
      <c r="AH9" s="360"/>
      <c r="AI9" s="360"/>
    </row>
    <row r="10" spans="2:51" ht="49.5" customHeight="1" x14ac:dyDescent="0.2">
      <c r="B10" s="368"/>
      <c r="C10" s="371"/>
      <c r="D10" s="354"/>
      <c r="E10" s="398"/>
      <c r="F10" s="399"/>
      <c r="G10" s="399"/>
      <c r="H10" s="399"/>
      <c r="I10" s="399"/>
      <c r="J10" s="399"/>
      <c r="K10" s="399"/>
      <c r="L10" s="399"/>
      <c r="M10" s="400"/>
      <c r="N10" s="351"/>
      <c r="O10" s="379"/>
      <c r="P10" s="389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1"/>
      <c r="AE10" s="376"/>
      <c r="AF10" s="373"/>
      <c r="AG10" s="382"/>
      <c r="AH10" s="360"/>
      <c r="AI10" s="360"/>
    </row>
    <row r="11" spans="2:51" s="24" customFormat="1" ht="20.25" customHeight="1" x14ac:dyDescent="0.2">
      <c r="B11" s="369"/>
      <c r="C11" s="372"/>
      <c r="D11" s="355"/>
      <c r="E11" s="401"/>
      <c r="F11" s="402"/>
      <c r="G11" s="402"/>
      <c r="H11" s="402"/>
      <c r="I11" s="402"/>
      <c r="J11" s="402"/>
      <c r="K11" s="402"/>
      <c r="L11" s="402"/>
      <c r="M11" s="403"/>
      <c r="N11" s="352"/>
      <c r="O11" s="379"/>
      <c r="P11" s="392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4"/>
      <c r="AE11" s="376"/>
      <c r="AF11" s="374"/>
      <c r="AG11" s="382"/>
      <c r="AH11" s="361"/>
      <c r="AI11" s="361"/>
    </row>
    <row r="12" spans="2:51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332</v>
      </c>
      <c r="H12" s="74" t="s">
        <v>333</v>
      </c>
      <c r="I12" s="74" t="s">
        <v>355</v>
      </c>
      <c r="J12" s="108" t="s">
        <v>277</v>
      </c>
      <c r="K12" s="135" t="s">
        <v>321</v>
      </c>
      <c r="L12" s="74" t="s">
        <v>278</v>
      </c>
      <c r="M12" s="311" t="s">
        <v>436</v>
      </c>
      <c r="N12" s="308" t="s">
        <v>437</v>
      </c>
      <c r="O12" s="380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334</v>
      </c>
      <c r="Y12" s="307" t="s">
        <v>442</v>
      </c>
      <c r="Z12" s="76" t="s">
        <v>430</v>
      </c>
      <c r="AA12" s="81" t="s">
        <v>258</v>
      </c>
      <c r="AB12" s="80" t="s">
        <v>259</v>
      </c>
      <c r="AC12" s="179" t="s">
        <v>357</v>
      </c>
      <c r="AD12" s="179" t="s">
        <v>357</v>
      </c>
      <c r="AE12" s="377"/>
      <c r="AF12" s="287"/>
      <c r="AG12" s="383"/>
      <c r="AH12" s="289"/>
      <c r="AI12" s="286"/>
    </row>
    <row r="13" spans="2:51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310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307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65"/>
      <c r="AG13" s="65"/>
      <c r="AH13" s="289"/>
      <c r="AI13" s="286"/>
    </row>
    <row r="14" spans="2:51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561227</v>
      </c>
      <c r="N14" s="309">
        <v>4259000</v>
      </c>
      <c r="O14" s="77">
        <f>SUM(D14:N14)</f>
        <v>10221244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>
        <f>SUM(P14:AF14)</f>
        <v>2404922</v>
      </c>
      <c r="AH14" s="286"/>
      <c r="AI14" s="23"/>
    </row>
    <row r="15" spans="2:51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23"/>
      <c r="AG15" s="23">
        <f>SUM(P15:AF15)</f>
        <v>15758389</v>
      </c>
      <c r="AH15" s="20"/>
      <c r="AI15" s="6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2:51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3"/>
      <c r="AG16" s="23">
        <f>SUM(P16:AF16)</f>
        <v>0</v>
      </c>
      <c r="AH16" s="20"/>
      <c r="AI16" s="6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2:51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30000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30000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3">
        <f>SUM(P17:AF17)</f>
        <v>0</v>
      </c>
      <c r="AH17" s="20"/>
      <c r="AI17" s="6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2:51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30000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561227</v>
      </c>
      <c r="N18" s="75">
        <f>SUM(N14:N17)</f>
        <v>4259000</v>
      </c>
      <c r="O18" s="75">
        <f t="shared" ref="O18" si="1">SUM(O14:O17)</f>
        <v>10359489</v>
      </c>
      <c r="P18" s="75">
        <f>SUM(P14:P17)</f>
        <v>395000</v>
      </c>
      <c r="Q18" s="75">
        <f t="shared" ref="Q18:AE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>SUM(AF14:AF17)</f>
        <v>0</v>
      </c>
      <c r="AG18" s="23">
        <f>SUM(P18:AF18)</f>
        <v>18163311</v>
      </c>
      <c r="AH18" s="63"/>
      <c r="AI18" s="6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2:51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2:51" s="12" customFormat="1" ht="35.25" customHeight="1" x14ac:dyDescent="0.2">
      <c r="B20" s="19"/>
      <c r="C20" s="345" t="s">
        <v>47</v>
      </c>
      <c r="D20" s="346"/>
      <c r="E20" s="346"/>
      <c r="F20" s="346"/>
      <c r="G20" s="346"/>
      <c r="H20" s="346"/>
      <c r="I20" s="346"/>
      <c r="J20" s="346"/>
      <c r="K20" s="159" t="s">
        <v>234</v>
      </c>
      <c r="L20" s="15"/>
      <c r="M20" s="15"/>
      <c r="N20" s="15"/>
      <c r="O20" s="15"/>
      <c r="P20" s="345"/>
      <c r="Q20" s="346"/>
      <c r="R20" s="346"/>
      <c r="S20" s="346"/>
      <c r="T20" s="346"/>
      <c r="U20" s="346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5"/>
      <c r="AH20" s="15"/>
      <c r="AI20" s="14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2:51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2:51" s="7" customFormat="1" ht="64.5" customHeight="1" x14ac:dyDescent="0.3">
      <c r="B22" s="11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10"/>
      <c r="X22" s="10"/>
      <c r="Y22" s="10"/>
      <c r="Z22" s="10"/>
      <c r="AA22" s="10"/>
      <c r="AB22" s="10"/>
      <c r="AC22" s="10"/>
      <c r="AD22" s="10"/>
      <c r="AE22" s="10"/>
      <c r="AF22" s="9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2:51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2:51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2:51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2:51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2:51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51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2:51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2:51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2:51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2:51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2:50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2:50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2:50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2:50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2:50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2:50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2:50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2:50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2:50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2:50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2:50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2:50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2:50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2:50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2:50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2:50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2:50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2:50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2:50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2:50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2:50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2:50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2:50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2:50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2:50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2:50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2:50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2:50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2:50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2:50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2:50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2:50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2:50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2:50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2:50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2:50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2:50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2:50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2:50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2:50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2:50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2:50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2:50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2:50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2:50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2:50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2:50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2:50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2:50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2:50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2:50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2:50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2:50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2:50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2:50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2:50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2:50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2:50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2:50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2:50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2:50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2:50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2:50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2:50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2:50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2:50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2:50" x14ac:dyDescent="0.2">
      <c r="B99" s="2"/>
    </row>
    <row r="100" spans="2:50" x14ac:dyDescent="0.2">
      <c r="B100" s="2"/>
    </row>
    <row r="101" spans="2:50" x14ac:dyDescent="0.2">
      <c r="B101" s="2"/>
    </row>
    <row r="102" spans="2:50" x14ac:dyDescent="0.2">
      <c r="B102" s="2"/>
    </row>
    <row r="103" spans="2:50" x14ac:dyDescent="0.2">
      <c r="B103" s="2"/>
    </row>
    <row r="104" spans="2:50" x14ac:dyDescent="0.2">
      <c r="B104" s="2"/>
    </row>
    <row r="105" spans="2:50" x14ac:dyDescent="0.2">
      <c r="B105" s="2"/>
    </row>
    <row r="106" spans="2:50" x14ac:dyDescent="0.2">
      <c r="B106" s="2"/>
    </row>
    <row r="107" spans="2:50" x14ac:dyDescent="0.2">
      <c r="B107" s="2"/>
    </row>
    <row r="108" spans="2:50" x14ac:dyDescent="0.2">
      <c r="B108" s="2"/>
    </row>
    <row r="109" spans="2:50" x14ac:dyDescent="0.2">
      <c r="B109" s="2"/>
    </row>
    <row r="110" spans="2:50" x14ac:dyDescent="0.2">
      <c r="B110" s="2"/>
    </row>
    <row r="111" spans="2:50" x14ac:dyDescent="0.2">
      <c r="B111" s="2"/>
    </row>
    <row r="112" spans="2:50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3">
    <mergeCell ref="D22:V22"/>
    <mergeCell ref="C2:P2"/>
    <mergeCell ref="B6:B11"/>
    <mergeCell ref="C6:C11"/>
    <mergeCell ref="AI6:AI11"/>
    <mergeCell ref="AF8:AF11"/>
    <mergeCell ref="AE8:AE12"/>
    <mergeCell ref="P6:AF6"/>
    <mergeCell ref="O7:O12"/>
    <mergeCell ref="AG7:AG12"/>
    <mergeCell ref="B4:O4"/>
    <mergeCell ref="P8:AD11"/>
    <mergeCell ref="P7:AF7"/>
    <mergeCell ref="E8:M11"/>
    <mergeCell ref="AD1:AI1"/>
    <mergeCell ref="C20:J20"/>
    <mergeCell ref="D6:O6"/>
    <mergeCell ref="P20:U20"/>
    <mergeCell ref="N8:N11"/>
    <mergeCell ref="D7:D11"/>
    <mergeCell ref="E7:N7"/>
    <mergeCell ref="AH8:AH11"/>
    <mergeCell ref="L1:O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="75" zoomScaleNormal="75" zoomScaleSheetLayoutView="90" workbookViewId="0">
      <selection activeCell="G3" sqref="G3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26.25" customHeight="1" x14ac:dyDescent="0.25">
      <c r="A1" s="112"/>
      <c r="B1" s="62"/>
      <c r="C1" s="62"/>
      <c r="D1" s="62"/>
      <c r="E1" s="62"/>
      <c r="F1" s="62"/>
      <c r="G1" s="408" t="s">
        <v>279</v>
      </c>
      <c r="H1" s="409"/>
      <c r="I1" s="409"/>
    </row>
    <row r="2" spans="1:9" ht="74.25" customHeight="1" x14ac:dyDescent="0.2">
      <c r="D2" s="61"/>
      <c r="G2" s="406" t="s">
        <v>451</v>
      </c>
      <c r="H2" s="407"/>
      <c r="I2" s="407"/>
    </row>
    <row r="3" spans="1:9" ht="51" customHeight="1" x14ac:dyDescent="0.2">
      <c r="C3" s="61"/>
      <c r="D3" s="61"/>
      <c r="G3" s="122"/>
      <c r="H3" s="123"/>
      <c r="I3" s="123"/>
    </row>
    <row r="4" spans="1:9" ht="27.75" customHeight="1" x14ac:dyDescent="0.2">
      <c r="A4" s="404" t="s">
        <v>283</v>
      </c>
      <c r="B4" s="405"/>
      <c r="C4" s="405"/>
      <c r="D4" s="405"/>
      <c r="E4" s="405"/>
      <c r="F4" s="405"/>
      <c r="G4" s="405"/>
      <c r="H4" s="405"/>
      <c r="I4" s="405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14416337</v>
      </c>
      <c r="I8" s="140"/>
    </row>
    <row r="9" spans="1:9" s="49" customFormat="1" ht="37.5" customHeight="1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SUM(H10:H33)</f>
        <v>14416337</v>
      </c>
      <c r="I9" s="142"/>
    </row>
    <row r="10" spans="1:9" s="47" customFormat="1" ht="79.5" customHeight="1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40000</v>
      </c>
      <c r="I10" s="100"/>
    </row>
    <row r="11" spans="1:9" s="47" customFormat="1" ht="48.75" customHeight="1" x14ac:dyDescent="0.25">
      <c r="A11" s="129" t="s">
        <v>326</v>
      </c>
      <c r="B11" s="129" t="s">
        <v>327</v>
      </c>
      <c r="C11" s="130" t="s">
        <v>142</v>
      </c>
      <c r="D11" s="128" t="s">
        <v>329</v>
      </c>
      <c r="E11" s="87" t="s">
        <v>272</v>
      </c>
      <c r="F11" s="86"/>
      <c r="G11" s="86"/>
      <c r="H11" s="102">
        <v>1500000</v>
      </c>
      <c r="I11" s="85"/>
    </row>
    <row r="12" spans="1:9" ht="30" customHeight="1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185000</v>
      </c>
      <c r="I12" s="90"/>
    </row>
    <row r="13" spans="1:9" ht="15.75" hidden="1" customHeight="1" x14ac:dyDescent="0.2">
      <c r="A13" s="89"/>
      <c r="B13" s="91"/>
      <c r="C13" s="89"/>
      <c r="D13" s="88"/>
      <c r="E13" s="100" t="s">
        <v>236</v>
      </c>
      <c r="F13" s="90"/>
      <c r="G13" s="90"/>
      <c r="H13" s="90"/>
      <c r="I13" s="90"/>
    </row>
    <row r="14" spans="1:9" ht="46.5" customHeight="1" x14ac:dyDescent="0.2">
      <c r="A14" s="187" t="s">
        <v>443</v>
      </c>
      <c r="B14" s="187" t="s">
        <v>444</v>
      </c>
      <c r="C14" s="188" t="s">
        <v>138</v>
      </c>
      <c r="D14" s="111" t="s">
        <v>445</v>
      </c>
      <c r="E14" s="100" t="s">
        <v>236</v>
      </c>
      <c r="F14" s="90"/>
      <c r="G14" s="90"/>
      <c r="H14" s="90">
        <v>160000</v>
      </c>
      <c r="I14" s="90"/>
    </row>
    <row r="15" spans="1:9" ht="64.5" customHeight="1" x14ac:dyDescent="0.2">
      <c r="A15" s="129" t="s">
        <v>293</v>
      </c>
      <c r="B15" s="129" t="s">
        <v>294</v>
      </c>
      <c r="C15" s="130" t="s">
        <v>138</v>
      </c>
      <c r="D15" s="128" t="s">
        <v>295</v>
      </c>
      <c r="E15" s="175" t="s">
        <v>339</v>
      </c>
      <c r="F15" s="90"/>
      <c r="G15" s="90"/>
      <c r="H15" s="102">
        <v>941000</v>
      </c>
      <c r="I15" s="90"/>
    </row>
    <row r="16" spans="1:9" ht="48.75" customHeight="1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340</v>
      </c>
      <c r="F16" s="90"/>
      <c r="G16" s="90"/>
      <c r="H16" s="102">
        <v>202333</v>
      </c>
      <c r="I16" s="90"/>
    </row>
    <row r="17" spans="1:9" ht="56.25" customHeight="1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32" t="s">
        <v>341</v>
      </c>
      <c r="F17" s="90"/>
      <c r="G17" s="90"/>
      <c r="H17" s="102">
        <v>87550</v>
      </c>
      <c r="I17" s="90"/>
    </row>
    <row r="18" spans="1:9" ht="49.5" customHeight="1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342</v>
      </c>
      <c r="F18" s="90"/>
      <c r="G18" s="90"/>
      <c r="H18" s="102">
        <v>87550</v>
      </c>
      <c r="I18" s="90"/>
    </row>
    <row r="19" spans="1:9" ht="53.25" customHeight="1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343</v>
      </c>
      <c r="F19" s="90"/>
      <c r="G19" s="90"/>
      <c r="H19" s="102">
        <v>154500</v>
      </c>
      <c r="I19" s="90"/>
    </row>
    <row r="20" spans="1:9" ht="48.75" customHeight="1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75" t="s">
        <v>344</v>
      </c>
      <c r="F20" s="90"/>
      <c r="G20" s="90"/>
      <c r="H20" s="102">
        <v>154500</v>
      </c>
      <c r="I20" s="90"/>
    </row>
    <row r="21" spans="1:9" ht="63" customHeight="1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345</v>
      </c>
      <c r="F21" s="90"/>
      <c r="G21" s="90"/>
      <c r="H21" s="102">
        <v>154500</v>
      </c>
      <c r="I21" s="90"/>
    </row>
    <row r="22" spans="1:9" ht="62.25" customHeight="1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346</v>
      </c>
      <c r="F22" s="90"/>
      <c r="G22" s="90"/>
      <c r="H22" s="102">
        <v>154500</v>
      </c>
      <c r="I22" s="90"/>
    </row>
    <row r="23" spans="1:9" ht="66" customHeight="1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32" t="s">
        <v>347</v>
      </c>
      <c r="F23" s="90"/>
      <c r="G23" s="90"/>
      <c r="H23" s="102">
        <v>154500</v>
      </c>
      <c r="I23" s="90"/>
    </row>
    <row r="24" spans="1:9" ht="66" customHeight="1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75" t="s">
        <v>348</v>
      </c>
      <c r="F24" s="90"/>
      <c r="G24" s="90"/>
      <c r="H24" s="102">
        <v>195700</v>
      </c>
      <c r="I24" s="90"/>
    </row>
    <row r="25" spans="1:9" ht="121.5" customHeight="1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 t="s">
        <v>359</v>
      </c>
      <c r="F25" s="90"/>
      <c r="G25" s="90"/>
      <c r="H25" s="102">
        <v>210836</v>
      </c>
      <c r="I25" s="90"/>
    </row>
    <row r="26" spans="1:9" ht="165.75" customHeight="1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360</v>
      </c>
      <c r="F26" s="90"/>
      <c r="G26" s="90"/>
      <c r="H26" s="102">
        <v>375304</v>
      </c>
      <c r="I26" s="90"/>
    </row>
    <row r="27" spans="1:9" ht="60" customHeight="1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361</v>
      </c>
      <c r="F27" s="90"/>
      <c r="G27" s="90"/>
      <c r="H27" s="102">
        <v>130000</v>
      </c>
      <c r="I27" s="90"/>
    </row>
    <row r="28" spans="1:9" ht="75" customHeight="1" x14ac:dyDescent="0.2">
      <c r="A28" s="129" t="s">
        <v>290</v>
      </c>
      <c r="B28" s="129" t="s">
        <v>291</v>
      </c>
      <c r="C28" s="130" t="s">
        <v>142</v>
      </c>
      <c r="D28" s="128" t="s">
        <v>292</v>
      </c>
      <c r="E28" s="131" t="s">
        <v>431</v>
      </c>
      <c r="F28" s="90"/>
      <c r="G28" s="90"/>
      <c r="H28" s="102">
        <v>337564</v>
      </c>
      <c r="I28" s="90"/>
    </row>
    <row r="29" spans="1:9" ht="65.25" customHeight="1" x14ac:dyDescent="0.2">
      <c r="A29" s="129" t="s">
        <v>290</v>
      </c>
      <c r="B29" s="129" t="s">
        <v>291</v>
      </c>
      <c r="C29" s="130" t="s">
        <v>142</v>
      </c>
      <c r="D29" s="128" t="s">
        <v>292</v>
      </c>
      <c r="E29" s="131" t="s">
        <v>370</v>
      </c>
      <c r="F29" s="90"/>
      <c r="G29" s="90"/>
      <c r="H29" s="102">
        <v>389849</v>
      </c>
      <c r="I29" s="90"/>
    </row>
    <row r="30" spans="1:9" ht="141.75" customHeight="1" x14ac:dyDescent="0.2">
      <c r="A30" s="129" t="s">
        <v>290</v>
      </c>
      <c r="B30" s="129" t="s">
        <v>291</v>
      </c>
      <c r="C30" s="127" t="s">
        <v>142</v>
      </c>
      <c r="D30" s="128" t="s">
        <v>292</v>
      </c>
      <c r="E30" s="131" t="s">
        <v>330</v>
      </c>
      <c r="F30" s="90"/>
      <c r="G30" s="90"/>
      <c r="H30" s="102">
        <v>242151</v>
      </c>
      <c r="I30" s="90"/>
    </row>
    <row r="31" spans="1:9" ht="93" customHeight="1" x14ac:dyDescent="0.2">
      <c r="A31" s="186" t="s">
        <v>335</v>
      </c>
      <c r="B31" s="129">
        <v>7367</v>
      </c>
      <c r="C31" s="186" t="s">
        <v>138</v>
      </c>
      <c r="D31" s="128" t="s">
        <v>337</v>
      </c>
      <c r="E31" s="176" t="s">
        <v>338</v>
      </c>
      <c r="F31" s="90"/>
      <c r="G31" s="90"/>
      <c r="H31" s="85">
        <v>8452500</v>
      </c>
      <c r="I31" s="90"/>
    </row>
    <row r="32" spans="1:9" ht="65.25" customHeight="1" x14ac:dyDescent="0.2">
      <c r="A32" s="187" t="s">
        <v>192</v>
      </c>
      <c r="B32" s="187" t="s">
        <v>191</v>
      </c>
      <c r="C32" s="188" t="s">
        <v>190</v>
      </c>
      <c r="D32" s="111" t="s">
        <v>189</v>
      </c>
      <c r="E32" s="176" t="s">
        <v>446</v>
      </c>
      <c r="F32" s="90"/>
      <c r="G32" s="90"/>
      <c r="H32" s="85">
        <v>6500</v>
      </c>
      <c r="I32" s="90"/>
    </row>
    <row r="33" spans="1:9" ht="54.75" customHeight="1" x14ac:dyDescent="0.2">
      <c r="A33" s="187" t="s">
        <v>192</v>
      </c>
      <c r="B33" s="187" t="s">
        <v>191</v>
      </c>
      <c r="C33" s="188" t="s">
        <v>190</v>
      </c>
      <c r="D33" s="111" t="s">
        <v>189</v>
      </c>
      <c r="E33" s="176" t="s">
        <v>432</v>
      </c>
      <c r="F33" s="90"/>
      <c r="G33" s="90"/>
      <c r="H33" s="85">
        <v>100000</v>
      </c>
      <c r="I33" s="90"/>
    </row>
    <row r="34" spans="1:9" s="46" customFormat="1" ht="43.5" customHeight="1" x14ac:dyDescent="0.2">
      <c r="A34" s="136" t="s">
        <v>177</v>
      </c>
      <c r="B34" s="107"/>
      <c r="C34" s="136"/>
      <c r="D34" s="144" t="s">
        <v>238</v>
      </c>
      <c r="E34" s="145"/>
      <c r="F34" s="146"/>
      <c r="G34" s="146"/>
      <c r="H34" s="143">
        <f>H35</f>
        <v>6526510</v>
      </c>
      <c r="I34" s="146"/>
    </row>
    <row r="35" spans="1:9" s="46" customFormat="1" ht="40.5" customHeight="1" x14ac:dyDescent="0.2">
      <c r="A35" s="136" t="s">
        <v>176</v>
      </c>
      <c r="B35" s="107"/>
      <c r="C35" s="136"/>
      <c r="D35" s="144" t="s">
        <v>238</v>
      </c>
      <c r="E35" s="145"/>
      <c r="F35" s="146"/>
      <c r="G35" s="146"/>
      <c r="H35" s="143">
        <f>SUM(H36:H47)</f>
        <v>6526510</v>
      </c>
      <c r="I35" s="146"/>
    </row>
    <row r="36" spans="1:9" ht="117.75" customHeight="1" x14ac:dyDescent="0.2">
      <c r="A36" s="187" t="s">
        <v>144</v>
      </c>
      <c r="B36" s="187" t="s">
        <v>143</v>
      </c>
      <c r="C36" s="188" t="s">
        <v>142</v>
      </c>
      <c r="D36" s="111" t="s">
        <v>141</v>
      </c>
      <c r="E36" s="87" t="s">
        <v>237</v>
      </c>
      <c r="F36" s="104" t="s">
        <v>280</v>
      </c>
      <c r="G36" s="102"/>
      <c r="H36" s="102">
        <v>2279530</v>
      </c>
      <c r="I36" s="85"/>
    </row>
    <row r="37" spans="1:9" ht="86.25" customHeight="1" x14ac:dyDescent="0.2">
      <c r="A37" s="187" t="s">
        <v>144</v>
      </c>
      <c r="B37" s="187" t="s">
        <v>143</v>
      </c>
      <c r="C37" s="188" t="s">
        <v>142</v>
      </c>
      <c r="D37" s="111" t="s">
        <v>141</v>
      </c>
      <c r="E37" s="87" t="s">
        <v>371</v>
      </c>
      <c r="F37" s="104"/>
      <c r="G37" s="102"/>
      <c r="H37" s="102">
        <v>30316</v>
      </c>
      <c r="I37" s="85"/>
    </row>
    <row r="38" spans="1:9" ht="67.5" customHeight="1" x14ac:dyDescent="0.2">
      <c r="A38" s="187" t="s">
        <v>144</v>
      </c>
      <c r="B38" s="187" t="s">
        <v>143</v>
      </c>
      <c r="C38" s="188" t="s">
        <v>142</v>
      </c>
      <c r="D38" s="111" t="s">
        <v>141</v>
      </c>
      <c r="E38" s="87" t="s">
        <v>433</v>
      </c>
      <c r="F38" s="104"/>
      <c r="G38" s="102"/>
      <c r="H38" s="102">
        <v>1208900</v>
      </c>
      <c r="I38" s="85"/>
    </row>
    <row r="39" spans="1:9" ht="75" customHeight="1" x14ac:dyDescent="0.2">
      <c r="A39" s="187" t="s">
        <v>366</v>
      </c>
      <c r="B39" s="187" t="s">
        <v>367</v>
      </c>
      <c r="C39" s="188" t="s">
        <v>142</v>
      </c>
      <c r="D39" s="111" t="s">
        <v>368</v>
      </c>
      <c r="E39" s="87" t="s">
        <v>372</v>
      </c>
      <c r="F39" s="104"/>
      <c r="G39" s="102"/>
      <c r="H39" s="102">
        <v>752171</v>
      </c>
      <c r="I39" s="85"/>
    </row>
    <row r="40" spans="1:9" ht="65.25" customHeight="1" x14ac:dyDescent="0.2">
      <c r="A40" s="129" t="s">
        <v>293</v>
      </c>
      <c r="B40" s="129" t="s">
        <v>294</v>
      </c>
      <c r="C40" s="130" t="s">
        <v>138</v>
      </c>
      <c r="D40" s="128" t="s">
        <v>295</v>
      </c>
      <c r="E40" s="132" t="s">
        <v>349</v>
      </c>
      <c r="F40" s="104"/>
      <c r="G40" s="102"/>
      <c r="H40" s="102">
        <v>95790</v>
      </c>
      <c r="I40" s="85"/>
    </row>
    <row r="41" spans="1:9" ht="66.75" customHeight="1" x14ac:dyDescent="0.25">
      <c r="A41" s="129" t="s">
        <v>293</v>
      </c>
      <c r="B41" s="129" t="s">
        <v>294</v>
      </c>
      <c r="C41" s="130" t="s">
        <v>138</v>
      </c>
      <c r="D41" s="128" t="s">
        <v>295</v>
      </c>
      <c r="E41" s="133" t="s">
        <v>350</v>
      </c>
      <c r="F41" s="104"/>
      <c r="G41" s="102"/>
      <c r="H41" s="102">
        <v>154500</v>
      </c>
      <c r="I41" s="85"/>
    </row>
    <row r="42" spans="1:9" ht="66" customHeight="1" x14ac:dyDescent="0.2">
      <c r="A42" s="129" t="s">
        <v>293</v>
      </c>
      <c r="B42" s="129" t="s">
        <v>294</v>
      </c>
      <c r="C42" s="130" t="s">
        <v>138</v>
      </c>
      <c r="D42" s="128" t="s">
        <v>295</v>
      </c>
      <c r="E42" s="134" t="s">
        <v>331</v>
      </c>
      <c r="F42" s="104"/>
      <c r="G42" s="102"/>
      <c r="H42" s="102">
        <v>23999</v>
      </c>
      <c r="I42" s="85"/>
    </row>
    <row r="43" spans="1:9" ht="37.5" customHeight="1" x14ac:dyDescent="0.2">
      <c r="A43" s="129" t="s">
        <v>148</v>
      </c>
      <c r="B43" s="129" t="s">
        <v>147</v>
      </c>
      <c r="C43" s="130" t="s">
        <v>146</v>
      </c>
      <c r="D43" s="128" t="s">
        <v>145</v>
      </c>
      <c r="E43" s="134" t="s">
        <v>236</v>
      </c>
      <c r="F43" s="104"/>
      <c r="G43" s="102"/>
      <c r="H43" s="102">
        <v>25100</v>
      </c>
      <c r="I43" s="85"/>
    </row>
    <row r="44" spans="1:9" ht="81.75" customHeight="1" x14ac:dyDescent="0.2">
      <c r="A44" s="129" t="s">
        <v>167</v>
      </c>
      <c r="B44" s="129" t="s">
        <v>119</v>
      </c>
      <c r="C44" s="130" t="s">
        <v>169</v>
      </c>
      <c r="D44" s="128" t="s">
        <v>168</v>
      </c>
      <c r="E44" s="134" t="s">
        <v>236</v>
      </c>
      <c r="F44" s="104"/>
      <c r="G44" s="102"/>
      <c r="H44" s="102">
        <v>1491287</v>
      </c>
      <c r="I44" s="85"/>
    </row>
    <row r="45" spans="1:9" ht="37.5" customHeight="1" x14ac:dyDescent="0.2">
      <c r="A45" s="129" t="s">
        <v>161</v>
      </c>
      <c r="B45" s="129" t="s">
        <v>160</v>
      </c>
      <c r="C45" s="130" t="s">
        <v>156</v>
      </c>
      <c r="D45" s="128" t="s">
        <v>159</v>
      </c>
      <c r="E45" s="134" t="s">
        <v>236</v>
      </c>
      <c r="F45" s="104"/>
      <c r="G45" s="102"/>
      <c r="H45" s="102">
        <v>29000</v>
      </c>
      <c r="I45" s="85"/>
    </row>
    <row r="46" spans="1:9" ht="37.5" customHeight="1" x14ac:dyDescent="0.2">
      <c r="A46" s="187" t="s">
        <v>363</v>
      </c>
      <c r="B46" s="187" t="s">
        <v>364</v>
      </c>
      <c r="C46" s="188" t="s">
        <v>156</v>
      </c>
      <c r="D46" s="111" t="s">
        <v>365</v>
      </c>
      <c r="E46" s="134" t="s">
        <v>236</v>
      </c>
      <c r="F46" s="104"/>
      <c r="G46" s="102"/>
      <c r="H46" s="102">
        <v>428117</v>
      </c>
      <c r="I46" s="85"/>
    </row>
    <row r="47" spans="1:9" ht="30.75" customHeight="1" x14ac:dyDescent="0.2">
      <c r="A47" s="187" t="s">
        <v>217</v>
      </c>
      <c r="B47" s="187" t="s">
        <v>58</v>
      </c>
      <c r="C47" s="188" t="s">
        <v>65</v>
      </c>
      <c r="D47" s="111" t="s">
        <v>97</v>
      </c>
      <c r="E47" s="134" t="s">
        <v>236</v>
      </c>
      <c r="F47" s="86"/>
      <c r="G47" s="86"/>
      <c r="H47" s="102">
        <v>7800</v>
      </c>
      <c r="I47" s="85"/>
    </row>
    <row r="48" spans="1:9" s="48" customFormat="1" ht="48.75" customHeight="1" x14ac:dyDescent="0.35">
      <c r="A48" s="136" t="s">
        <v>136</v>
      </c>
      <c r="B48" s="107"/>
      <c r="C48" s="136"/>
      <c r="D48" s="147" t="s">
        <v>134</v>
      </c>
      <c r="E48" s="148"/>
      <c r="F48" s="140"/>
      <c r="G48" s="146"/>
      <c r="H48" s="141">
        <f>H49</f>
        <v>35000</v>
      </c>
      <c r="I48" s="146"/>
    </row>
    <row r="49" spans="1:16" s="47" customFormat="1" ht="45.75" customHeight="1" x14ac:dyDescent="0.25">
      <c r="A49" s="136" t="s">
        <v>135</v>
      </c>
      <c r="B49" s="149"/>
      <c r="C49" s="150"/>
      <c r="D49" s="147" t="s">
        <v>134</v>
      </c>
      <c r="E49" s="151"/>
      <c r="F49" s="145"/>
      <c r="G49" s="145"/>
      <c r="H49" s="141">
        <f>H50+H51</f>
        <v>35000</v>
      </c>
      <c r="I49" s="151"/>
    </row>
    <row r="50" spans="1:16" s="47" customFormat="1" ht="66.75" customHeight="1" x14ac:dyDescent="0.25">
      <c r="A50" s="187" t="s">
        <v>121</v>
      </c>
      <c r="B50" s="187" t="s">
        <v>120</v>
      </c>
      <c r="C50" s="188" t="s">
        <v>119</v>
      </c>
      <c r="D50" s="111" t="s">
        <v>118</v>
      </c>
      <c r="E50" s="100" t="s">
        <v>236</v>
      </c>
      <c r="F50" s="86"/>
      <c r="G50" s="86"/>
      <c r="H50" s="105">
        <v>10000</v>
      </c>
      <c r="I50" s="85"/>
    </row>
    <row r="51" spans="1:16" s="47" customFormat="1" ht="39" customHeight="1" x14ac:dyDescent="0.25">
      <c r="A51" s="187" t="s">
        <v>117</v>
      </c>
      <c r="B51" s="187" t="s">
        <v>116</v>
      </c>
      <c r="C51" s="188" t="s">
        <v>115</v>
      </c>
      <c r="D51" s="111" t="s">
        <v>114</v>
      </c>
      <c r="E51" s="85" t="s">
        <v>236</v>
      </c>
      <c r="F51" s="86"/>
      <c r="G51" s="86"/>
      <c r="H51" s="105">
        <v>25000</v>
      </c>
      <c r="I51" s="85"/>
    </row>
    <row r="52" spans="1:16" s="46" customFormat="1" ht="47.25" customHeight="1" x14ac:dyDescent="0.2">
      <c r="A52" s="107">
        <v>1000000</v>
      </c>
      <c r="B52" s="152"/>
      <c r="C52" s="137"/>
      <c r="D52" s="153" t="s">
        <v>100</v>
      </c>
      <c r="E52" s="154"/>
      <c r="F52" s="140"/>
      <c r="G52" s="155"/>
      <c r="H52" s="141">
        <f>H53</f>
        <v>222255</v>
      </c>
      <c r="I52" s="155"/>
    </row>
    <row r="53" spans="1:16" ht="48.75" customHeight="1" x14ac:dyDescent="0.2">
      <c r="A53" s="107">
        <v>1010000</v>
      </c>
      <c r="B53" s="152"/>
      <c r="C53" s="137"/>
      <c r="D53" s="153" t="s">
        <v>100</v>
      </c>
      <c r="E53" s="156"/>
      <c r="F53" s="157"/>
      <c r="G53" s="157"/>
      <c r="H53" s="141">
        <f>H54+H55+H56</f>
        <v>222255</v>
      </c>
      <c r="I53" s="155"/>
    </row>
    <row r="54" spans="1:16" ht="31.5" customHeight="1" x14ac:dyDescent="0.2">
      <c r="A54" s="83" t="s">
        <v>92</v>
      </c>
      <c r="B54" s="84" t="s">
        <v>91</v>
      </c>
      <c r="C54" s="83" t="s">
        <v>87</v>
      </c>
      <c r="D54" s="88" t="s">
        <v>90</v>
      </c>
      <c r="E54" s="94" t="s">
        <v>236</v>
      </c>
      <c r="F54" s="92"/>
      <c r="G54" s="92"/>
      <c r="H54" s="105">
        <v>10000</v>
      </c>
      <c r="I54" s="92"/>
    </row>
    <row r="55" spans="1:16" ht="74.25" customHeight="1" x14ac:dyDescent="0.2">
      <c r="A55" s="83" t="s">
        <v>352</v>
      </c>
      <c r="B55" s="84" t="s">
        <v>353</v>
      </c>
      <c r="C55" s="83" t="s">
        <v>142</v>
      </c>
      <c r="D55" s="88" t="s">
        <v>354</v>
      </c>
      <c r="E55" s="184" t="s">
        <v>362</v>
      </c>
      <c r="F55" s="92"/>
      <c r="G55" s="92"/>
      <c r="H55" s="92">
        <v>198755</v>
      </c>
      <c r="I55" s="92"/>
    </row>
    <row r="56" spans="1:16" ht="60" customHeight="1" x14ac:dyDescent="0.2">
      <c r="A56" s="291">
        <v>1014060</v>
      </c>
      <c r="B56" s="292">
        <v>4060</v>
      </c>
      <c r="C56" s="293" t="s">
        <v>83</v>
      </c>
      <c r="D56" s="93" t="s">
        <v>82</v>
      </c>
      <c r="E56" s="94" t="s">
        <v>236</v>
      </c>
      <c r="F56" s="92"/>
      <c r="G56" s="92"/>
      <c r="H56" s="92">
        <v>13500</v>
      </c>
      <c r="I56" s="92"/>
    </row>
    <row r="57" spans="1:16" ht="51" hidden="1" customHeight="1" x14ac:dyDescent="0.2">
      <c r="A57" s="95"/>
      <c r="B57" s="95"/>
      <c r="C57" s="96"/>
      <c r="D57" s="93"/>
      <c r="E57" s="94"/>
      <c r="F57" s="92"/>
      <c r="G57" s="92"/>
      <c r="H57" s="92"/>
      <c r="I57" s="92"/>
    </row>
    <row r="58" spans="1:16" ht="52.5" hidden="1" customHeight="1" x14ac:dyDescent="0.2">
      <c r="A58" s="95"/>
      <c r="B58" s="95"/>
      <c r="C58" s="97"/>
      <c r="D58" s="93"/>
      <c r="E58" s="94"/>
      <c r="F58" s="92"/>
      <c r="G58" s="92"/>
      <c r="H58" s="92"/>
      <c r="I58" s="92"/>
    </row>
    <row r="59" spans="1:16" s="45" customFormat="1" ht="42.75" customHeight="1" x14ac:dyDescent="0.3">
      <c r="A59" s="107" t="s">
        <v>274</v>
      </c>
      <c r="B59" s="107" t="s">
        <v>274</v>
      </c>
      <c r="C59" s="136" t="s">
        <v>274</v>
      </c>
      <c r="D59" s="312" t="s">
        <v>273</v>
      </c>
      <c r="E59" s="140" t="s">
        <v>274</v>
      </c>
      <c r="F59" s="313" t="s">
        <v>274</v>
      </c>
      <c r="G59" s="314"/>
      <c r="H59" s="315">
        <f>H8+H34+H48+H52</f>
        <v>21200102</v>
      </c>
      <c r="I59" s="313" t="s">
        <v>274</v>
      </c>
    </row>
    <row r="60" spans="1:16" ht="19.5" x14ac:dyDescent="0.2">
      <c r="D60" s="43"/>
      <c r="E60" s="44"/>
      <c r="F60" s="43"/>
      <c r="G60" s="43"/>
    </row>
    <row r="61" spans="1:16" s="39" customFormat="1" ht="30.75" customHeight="1" x14ac:dyDescent="0.3">
      <c r="A61" s="42" t="s">
        <v>373</v>
      </c>
      <c r="B61" s="38"/>
      <c r="C61" s="40"/>
      <c r="D61" s="40"/>
      <c r="E61" s="41"/>
      <c r="F61" s="40"/>
      <c r="G61" s="40"/>
      <c r="H61" s="106"/>
      <c r="I61" s="38"/>
    </row>
    <row r="62" spans="1:16" ht="13.5" customHeight="1" x14ac:dyDescent="0.2">
      <c r="E62" s="38"/>
    </row>
    <row r="63" spans="1:16" ht="20.25" hidden="1" customHeight="1" x14ac:dyDescent="0.2"/>
    <row r="64" spans="1:16" ht="28.5" hidden="1" customHeight="1" x14ac:dyDescent="0.2">
      <c r="A64" s="36"/>
      <c r="B64" s="36"/>
      <c r="C64" s="36"/>
      <c r="D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 ht="21" hidden="1" customHeight="1" x14ac:dyDescent="0.2">
      <c r="A65" s="35"/>
      <c r="B65" s="35"/>
      <c r="C65" s="35"/>
      <c r="D65" s="35"/>
      <c r="E65" s="36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ht="12.75" hidden="1" customHeight="1" x14ac:dyDescent="0.2">
      <c r="A66" s="34"/>
      <c r="B66" s="34"/>
      <c r="C66" s="34"/>
      <c r="D66" s="34"/>
      <c r="E66" s="3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2.75" hidden="1" customHeight="1" x14ac:dyDescent="0.2">
      <c r="A67" s="35"/>
      <c r="B67" s="35"/>
      <c r="C67" s="35"/>
      <c r="D67" s="35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x14ac:dyDescent="0.2">
      <c r="A68" s="34"/>
      <c r="B68" s="34"/>
      <c r="C68" s="34"/>
      <c r="D68" s="34"/>
      <c r="E68" s="3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2">
      <c r="E69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8" max="8" man="1"/>
    <brk id="3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70" zoomScaleNormal="70" workbookViewId="0">
      <selection activeCell="A5" sqref="A5:I5"/>
    </sheetView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 t="s">
        <v>425</v>
      </c>
      <c r="F1" s="415" t="s">
        <v>424</v>
      </c>
      <c r="G1" s="416"/>
      <c r="H1" s="416"/>
      <c r="I1" s="416"/>
    </row>
    <row r="2" spans="1:11" ht="12.75" customHeight="1" x14ac:dyDescent="0.2">
      <c r="F2" s="413" t="s">
        <v>452</v>
      </c>
      <c r="G2" s="414"/>
      <c r="H2" s="414"/>
      <c r="I2" s="414"/>
    </row>
    <row r="3" spans="1:11" ht="28.5" customHeight="1" x14ac:dyDescent="0.2">
      <c r="D3" s="282"/>
      <c r="F3" s="414"/>
      <c r="G3" s="414"/>
      <c r="H3" s="414"/>
      <c r="I3" s="414"/>
    </row>
    <row r="4" spans="1:11" ht="15" customHeight="1" x14ac:dyDescent="0.2">
      <c r="F4" s="414"/>
      <c r="G4" s="414"/>
      <c r="H4" s="414"/>
      <c r="I4" s="414"/>
    </row>
    <row r="5" spans="1:11" s="281" customFormat="1" ht="40.5" customHeight="1" x14ac:dyDescent="0.3">
      <c r="A5" s="418" t="s">
        <v>423</v>
      </c>
      <c r="B5" s="418"/>
      <c r="C5" s="418"/>
      <c r="D5" s="418"/>
      <c r="E5" s="418"/>
      <c r="F5" s="418"/>
      <c r="G5" s="418"/>
      <c r="H5" s="418"/>
      <c r="I5" s="418"/>
    </row>
    <row r="6" spans="1:11" x14ac:dyDescent="0.2">
      <c r="H6" s="280"/>
    </row>
    <row r="7" spans="1:11" s="192" customFormat="1" ht="26.25" customHeight="1" x14ac:dyDescent="0.2">
      <c r="A7" s="419" t="s">
        <v>231</v>
      </c>
      <c r="B7" s="419" t="s">
        <v>230</v>
      </c>
      <c r="C7" s="419" t="s">
        <v>422</v>
      </c>
      <c r="D7" s="417" t="s">
        <v>421</v>
      </c>
      <c r="E7" s="410" t="s">
        <v>420</v>
      </c>
      <c r="F7" s="417" t="s">
        <v>419</v>
      </c>
      <c r="G7" s="417" t="s">
        <v>4</v>
      </c>
      <c r="H7" s="410"/>
      <c r="I7" s="417" t="s">
        <v>5</v>
      </c>
      <c r="J7" s="410" t="s">
        <v>6</v>
      </c>
      <c r="K7" s="410"/>
    </row>
    <row r="8" spans="1:11" s="192" customFormat="1" ht="105.75" customHeight="1" x14ac:dyDescent="0.2">
      <c r="A8" s="419"/>
      <c r="B8" s="419"/>
      <c r="C8" s="419"/>
      <c r="D8" s="417"/>
      <c r="E8" s="410"/>
      <c r="F8" s="417"/>
      <c r="G8" s="417"/>
      <c r="H8" s="410"/>
      <c r="I8" s="417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418</v>
      </c>
      <c r="E10" s="207"/>
      <c r="F10" s="217"/>
      <c r="G10" s="217">
        <f>G11</f>
        <v>1714501</v>
      </c>
      <c r="H10" s="217">
        <f>H11</f>
        <v>0</v>
      </c>
      <c r="I10" s="217">
        <f>I11</f>
        <v>1598196</v>
      </c>
      <c r="J10" s="217">
        <f>J11</f>
        <v>116305</v>
      </c>
      <c r="K10" s="217">
        <f>K11</f>
        <v>80000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418</v>
      </c>
      <c r="E11" s="207"/>
      <c r="F11" s="217"/>
      <c r="G11" s="217">
        <f>G13+G14+G15+G16+G17+G18+G19+G20+G21+G23+G22</f>
        <v>1714501</v>
      </c>
      <c r="H11" s="217">
        <f t="shared" ref="H11:K11" si="0">H13+H14+H15+H16+H17+H18+H19+H20+H21+H23+H22</f>
        <v>0</v>
      </c>
      <c r="I11" s="217">
        <f t="shared" si="0"/>
        <v>1598196</v>
      </c>
      <c r="J11" s="217">
        <f t="shared" si="0"/>
        <v>116305</v>
      </c>
      <c r="K11" s="217">
        <f t="shared" si="0"/>
        <v>80000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417</v>
      </c>
      <c r="B13" s="266" t="s">
        <v>416</v>
      </c>
      <c r="C13" s="265">
        <v>1060</v>
      </c>
      <c r="D13" s="261" t="s">
        <v>415</v>
      </c>
      <c r="E13" s="244" t="s">
        <v>414</v>
      </c>
      <c r="F13" s="212" t="s">
        <v>413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412</v>
      </c>
      <c r="F14" s="212" t="s">
        <v>411</v>
      </c>
      <c r="G14" s="211">
        <f>I14+J14</f>
        <v>320800</v>
      </c>
      <c r="H14" s="210"/>
      <c r="I14" s="210">
        <v>320800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410</v>
      </c>
      <c r="F15" s="255" t="s">
        <v>409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408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1" t="s">
        <v>407</v>
      </c>
      <c r="F17" s="420" t="s">
        <v>379</v>
      </c>
      <c r="G17" s="211">
        <f t="shared" ref="G17:G23" si="1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12"/>
      <c r="F18" s="421"/>
      <c r="G18" s="211">
        <f t="shared" si="1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406</v>
      </c>
      <c r="F19" s="255" t="s">
        <v>405</v>
      </c>
      <c r="G19" s="211">
        <f t="shared" si="1"/>
        <v>75000</v>
      </c>
      <c r="H19" s="210"/>
      <c r="I19" s="210">
        <v>75000</v>
      </c>
      <c r="J19" s="209">
        <v>0</v>
      </c>
      <c r="K19" s="209">
        <v>0</v>
      </c>
    </row>
    <row r="20" spans="1:11" ht="87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404</v>
      </c>
      <c r="F20" s="253" t="s">
        <v>403</v>
      </c>
      <c r="G20" s="211">
        <f t="shared" si="1"/>
        <v>38000</v>
      </c>
      <c r="H20" s="210"/>
      <c r="I20" s="210">
        <v>38000</v>
      </c>
      <c r="J20" s="210">
        <v>0</v>
      </c>
      <c r="K20" s="210">
        <v>0</v>
      </c>
    </row>
    <row r="21" spans="1:11" ht="63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426</v>
      </c>
      <c r="F21" s="253" t="s">
        <v>427</v>
      </c>
      <c r="G21" s="211">
        <f t="shared" si="1"/>
        <v>51496</v>
      </c>
      <c r="H21" s="210"/>
      <c r="I21" s="210">
        <v>51496</v>
      </c>
      <c r="J21" s="210">
        <v>0</v>
      </c>
      <c r="K21" s="210">
        <v>0</v>
      </c>
    </row>
    <row r="22" spans="1:11" ht="7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402</v>
      </c>
      <c r="F22" s="253" t="s">
        <v>401</v>
      </c>
      <c r="G22" s="211">
        <f t="shared" si="1"/>
        <v>794100</v>
      </c>
      <c r="H22" s="210"/>
      <c r="I22" s="210">
        <v>794100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400</v>
      </c>
      <c r="F23" s="247" t="s">
        <v>377</v>
      </c>
      <c r="G23" s="246">
        <f t="shared" si="1"/>
        <v>166800</v>
      </c>
      <c r="H23" s="210"/>
      <c r="I23" s="210">
        <v>86800</v>
      </c>
      <c r="J23" s="210">
        <v>80000</v>
      </c>
      <c r="K23" s="210">
        <v>80000</v>
      </c>
    </row>
    <row r="24" spans="1:11" ht="50.25" customHeight="1" x14ac:dyDescent="0.2">
      <c r="A24" s="237" t="s">
        <v>177</v>
      </c>
      <c r="B24" s="236"/>
      <c r="C24" s="235"/>
      <c r="D24" s="234" t="s">
        <v>399</v>
      </c>
      <c r="E24" s="250"/>
      <c r="F24" s="249"/>
      <c r="G24" s="107">
        <f>G25</f>
        <v>214000</v>
      </c>
      <c r="H24" s="107">
        <f>H25</f>
        <v>0</v>
      </c>
      <c r="I24" s="107">
        <f>I25</f>
        <v>206200</v>
      </c>
      <c r="J24" s="107">
        <f>J25</f>
        <v>7800</v>
      </c>
      <c r="K24" s="107">
        <f>K25</f>
        <v>7800</v>
      </c>
    </row>
    <row r="25" spans="1:11" ht="49.5" customHeight="1" x14ac:dyDescent="0.2">
      <c r="A25" s="237" t="s">
        <v>176</v>
      </c>
      <c r="B25" s="236"/>
      <c r="C25" s="235"/>
      <c r="D25" s="234" t="s">
        <v>399</v>
      </c>
      <c r="E25" s="250"/>
      <c r="F25" s="249"/>
      <c r="G25" s="107">
        <f>G26+G27+G28</f>
        <v>214000</v>
      </c>
      <c r="H25" s="107">
        <f>H26+H27+H28</f>
        <v>0</v>
      </c>
      <c r="I25" s="107">
        <f>I26+I27+I28</f>
        <v>206200</v>
      </c>
      <c r="J25" s="107">
        <f>J26+J27+J28</f>
        <v>7800</v>
      </c>
      <c r="K25" s="107">
        <f>K26+K27+K28</f>
        <v>7800</v>
      </c>
    </row>
    <row r="26" spans="1:11" ht="72.75" customHeight="1" x14ac:dyDescent="0.2">
      <c r="A26" s="225" t="s">
        <v>158</v>
      </c>
      <c r="B26" s="225" t="s">
        <v>157</v>
      </c>
      <c r="C26" s="224" t="s">
        <v>156</v>
      </c>
      <c r="D26" s="111" t="s">
        <v>155</v>
      </c>
      <c r="E26" s="228" t="s">
        <v>398</v>
      </c>
      <c r="F26" s="247" t="s">
        <v>397</v>
      </c>
      <c r="G26" s="246">
        <f>I26+J26</f>
        <v>69000</v>
      </c>
      <c r="H26" s="210"/>
      <c r="I26" s="210">
        <v>69000</v>
      </c>
      <c r="J26" s="209">
        <v>0</v>
      </c>
      <c r="K26" s="209">
        <v>0</v>
      </c>
    </row>
    <row r="27" spans="1:11" ht="69" customHeight="1" x14ac:dyDescent="0.2">
      <c r="A27" s="231" t="s">
        <v>174</v>
      </c>
      <c r="B27" s="230" t="s">
        <v>58</v>
      </c>
      <c r="C27" s="230" t="s">
        <v>65</v>
      </c>
      <c r="D27" s="229" t="s">
        <v>97</v>
      </c>
      <c r="E27" s="228" t="s">
        <v>380</v>
      </c>
      <c r="F27" s="247" t="s">
        <v>379</v>
      </c>
      <c r="G27" s="246">
        <f>I27+J27</f>
        <v>15000</v>
      </c>
      <c r="H27" s="210"/>
      <c r="I27" s="210">
        <v>7200</v>
      </c>
      <c r="J27" s="210">
        <v>7800</v>
      </c>
      <c r="K27" s="209">
        <v>7800</v>
      </c>
    </row>
    <row r="28" spans="1:11" ht="95.25" customHeight="1" x14ac:dyDescent="0.2">
      <c r="A28" s="225" t="s">
        <v>154</v>
      </c>
      <c r="B28" s="225" t="s">
        <v>153</v>
      </c>
      <c r="C28" s="224" t="s">
        <v>115</v>
      </c>
      <c r="D28" s="111" t="s">
        <v>152</v>
      </c>
      <c r="E28" s="248" t="s">
        <v>396</v>
      </c>
      <c r="F28" s="247" t="s">
        <v>395</v>
      </c>
      <c r="G28" s="246">
        <f>I28+J28</f>
        <v>130000</v>
      </c>
      <c r="H28" s="210"/>
      <c r="I28" s="210">
        <v>130000</v>
      </c>
      <c r="J28" s="209">
        <v>0</v>
      </c>
      <c r="K28" s="209">
        <v>0</v>
      </c>
    </row>
    <row r="29" spans="1:11" s="245" customFormat="1" ht="44.25" customHeight="1" x14ac:dyDescent="0.2">
      <c r="A29" s="237" t="s">
        <v>136</v>
      </c>
      <c r="B29" s="236"/>
      <c r="C29" s="235"/>
      <c r="D29" s="234" t="s">
        <v>134</v>
      </c>
      <c r="E29" s="219"/>
      <c r="F29" s="206"/>
      <c r="G29" s="217">
        <f>G30</f>
        <v>1154800</v>
      </c>
      <c r="H29" s="217">
        <f>H30</f>
        <v>0</v>
      </c>
      <c r="I29" s="217">
        <f>I30</f>
        <v>1154800</v>
      </c>
      <c r="J29" s="217">
        <f>J30</f>
        <v>0</v>
      </c>
      <c r="K29" s="217">
        <f>K30</f>
        <v>0</v>
      </c>
    </row>
    <row r="30" spans="1:11" s="245" customFormat="1" ht="49.5" customHeight="1" x14ac:dyDescent="0.2">
      <c r="A30" s="237" t="s">
        <v>135</v>
      </c>
      <c r="B30" s="236"/>
      <c r="C30" s="235"/>
      <c r="D30" s="234" t="s">
        <v>134</v>
      </c>
      <c r="E30" s="219"/>
      <c r="F30" s="206"/>
      <c r="G30" s="217">
        <f>G31+G32+G34+G35+G36+G37+G38+G39+G33</f>
        <v>1154800</v>
      </c>
      <c r="H30" s="217">
        <f>H31+H32+H34+H35+H36+H37+H38+H39</f>
        <v>0</v>
      </c>
      <c r="I30" s="217">
        <f>I31+I32+I34+I35+I36+I37+I38+I39+I33</f>
        <v>1154800</v>
      </c>
      <c r="J30" s="217">
        <f>J31+J32+J34+J35+J36+J37+J38+J39</f>
        <v>0</v>
      </c>
      <c r="K30" s="217">
        <f>K31+K32+K34+K35+K36+K37+K38+K39</f>
        <v>0</v>
      </c>
    </row>
    <row r="31" spans="1:11" ht="141" customHeight="1" x14ac:dyDescent="0.2">
      <c r="A31" s="215" t="s">
        <v>113</v>
      </c>
      <c r="B31" s="216" t="s">
        <v>112</v>
      </c>
      <c r="C31" s="216" t="s">
        <v>111</v>
      </c>
      <c r="D31" s="239" t="s">
        <v>394</v>
      </c>
      <c r="E31" s="244" t="s">
        <v>393</v>
      </c>
      <c r="F31" s="212" t="s">
        <v>392</v>
      </c>
      <c r="G31" s="211">
        <f t="shared" ref="G31:G39" si="2">I31+J31</f>
        <v>24800</v>
      </c>
      <c r="H31" s="210"/>
      <c r="I31" s="210">
        <v>24800</v>
      </c>
      <c r="J31" s="209">
        <v>0</v>
      </c>
      <c r="K31" s="209">
        <v>0</v>
      </c>
    </row>
    <row r="32" spans="1:11" ht="78.75" hidden="1" customHeight="1" x14ac:dyDescent="0.2">
      <c r="A32" s="215"/>
      <c r="B32" s="216"/>
      <c r="C32" s="216"/>
      <c r="D32" s="239"/>
      <c r="E32" s="244"/>
      <c r="F32" s="212"/>
      <c r="G32" s="211">
        <f t="shared" si="2"/>
        <v>0</v>
      </c>
      <c r="H32" s="210"/>
      <c r="I32" s="210"/>
      <c r="J32" s="209"/>
      <c r="K32" s="209"/>
    </row>
    <row r="33" spans="1:11" ht="71.25" customHeight="1" x14ac:dyDescent="0.2">
      <c r="A33" s="231" t="s">
        <v>132</v>
      </c>
      <c r="B33" s="230" t="s">
        <v>58</v>
      </c>
      <c r="C33" s="230" t="s">
        <v>65</v>
      </c>
      <c r="D33" s="229" t="s">
        <v>97</v>
      </c>
      <c r="E33" s="228" t="s">
        <v>380</v>
      </c>
      <c r="F33" s="212" t="s">
        <v>379</v>
      </c>
      <c r="G33" s="211">
        <f t="shared" si="2"/>
        <v>10000</v>
      </c>
      <c r="H33" s="210"/>
      <c r="I33" s="210">
        <v>10000</v>
      </c>
      <c r="J33" s="209">
        <v>0</v>
      </c>
      <c r="K33" s="209">
        <v>0</v>
      </c>
    </row>
    <row r="34" spans="1:11" ht="80.25" customHeight="1" x14ac:dyDescent="0.2">
      <c r="A34" s="215" t="s">
        <v>106</v>
      </c>
      <c r="B34" s="216" t="s">
        <v>105</v>
      </c>
      <c r="C34" s="215" t="s">
        <v>104</v>
      </c>
      <c r="D34" s="239" t="s">
        <v>103</v>
      </c>
      <c r="E34" s="238" t="s">
        <v>391</v>
      </c>
      <c r="F34" s="212" t="s">
        <v>390</v>
      </c>
      <c r="G34" s="211">
        <f t="shared" si="2"/>
        <v>30000</v>
      </c>
      <c r="H34" s="210"/>
      <c r="I34" s="210">
        <v>30000</v>
      </c>
      <c r="J34" s="209">
        <v>0</v>
      </c>
      <c r="K34" s="209">
        <v>0</v>
      </c>
    </row>
    <row r="35" spans="1:11" ht="71.25" customHeight="1" x14ac:dyDescent="0.2">
      <c r="A35" s="243" t="s">
        <v>131</v>
      </c>
      <c r="B35" s="216" t="s">
        <v>130</v>
      </c>
      <c r="C35" s="215" t="s">
        <v>123</v>
      </c>
      <c r="D35" s="239" t="s">
        <v>389</v>
      </c>
      <c r="E35" s="238" t="s">
        <v>388</v>
      </c>
      <c r="F35" s="212" t="s">
        <v>387</v>
      </c>
      <c r="G35" s="211">
        <f t="shared" si="2"/>
        <v>80000</v>
      </c>
      <c r="H35" s="210"/>
      <c r="I35" s="210">
        <v>80000</v>
      </c>
      <c r="J35" s="209">
        <v>0</v>
      </c>
      <c r="K35" s="209">
        <v>0</v>
      </c>
    </row>
    <row r="36" spans="1:11" ht="75.75" customHeight="1" x14ac:dyDescent="0.2">
      <c r="A36" s="243" t="s">
        <v>128</v>
      </c>
      <c r="B36" s="216" t="s">
        <v>127</v>
      </c>
      <c r="C36" s="216" t="s">
        <v>123</v>
      </c>
      <c r="D36" s="239" t="s">
        <v>126</v>
      </c>
      <c r="E36" s="240" t="s">
        <v>386</v>
      </c>
      <c r="F36" s="212" t="s">
        <v>385</v>
      </c>
      <c r="G36" s="211">
        <f t="shared" si="2"/>
        <v>600000</v>
      </c>
      <c r="H36" s="210"/>
      <c r="I36" s="210">
        <v>600000</v>
      </c>
      <c r="J36" s="209">
        <v>0</v>
      </c>
      <c r="K36" s="209">
        <v>0</v>
      </c>
    </row>
    <row r="37" spans="1:11" s="192" customFormat="1" ht="93" customHeight="1" x14ac:dyDescent="0.2">
      <c r="A37" s="242" t="s">
        <v>125</v>
      </c>
      <c r="B37" s="242" t="s">
        <v>124</v>
      </c>
      <c r="C37" s="241" t="s">
        <v>123</v>
      </c>
      <c r="D37" s="214" t="s">
        <v>122</v>
      </c>
      <c r="E37" s="240" t="s">
        <v>384</v>
      </c>
      <c r="F37" s="212" t="s">
        <v>383</v>
      </c>
      <c r="G37" s="211">
        <f t="shared" si="2"/>
        <v>110000</v>
      </c>
      <c r="H37" s="210"/>
      <c r="I37" s="210">
        <v>110000</v>
      </c>
      <c r="J37" s="210">
        <v>0</v>
      </c>
      <c r="K37" s="210">
        <v>0</v>
      </c>
    </row>
    <row r="38" spans="1:11" ht="69" customHeight="1" x14ac:dyDescent="0.2">
      <c r="A38" s="215" t="s">
        <v>106</v>
      </c>
      <c r="B38" s="216" t="s">
        <v>105</v>
      </c>
      <c r="C38" s="215" t="s">
        <v>104</v>
      </c>
      <c r="D38" s="239" t="s">
        <v>103</v>
      </c>
      <c r="E38" s="238" t="s">
        <v>382</v>
      </c>
      <c r="F38" s="212" t="s">
        <v>381</v>
      </c>
      <c r="G38" s="211">
        <f t="shared" si="2"/>
        <v>265000</v>
      </c>
      <c r="H38" s="210"/>
      <c r="I38" s="210">
        <v>265000</v>
      </c>
      <c r="J38" s="209">
        <v>0</v>
      </c>
      <c r="K38" s="209">
        <v>0</v>
      </c>
    </row>
    <row r="39" spans="1:11" ht="54.75" customHeight="1" x14ac:dyDescent="0.3">
      <c r="A39" s="215" t="s">
        <v>106</v>
      </c>
      <c r="B39" s="216" t="s">
        <v>105</v>
      </c>
      <c r="C39" s="215" t="s">
        <v>104</v>
      </c>
      <c r="D39" s="239" t="s">
        <v>103</v>
      </c>
      <c r="E39" s="300" t="s">
        <v>434</v>
      </c>
      <c r="F39" s="212" t="s">
        <v>435</v>
      </c>
      <c r="G39" s="211">
        <f t="shared" si="2"/>
        <v>35000</v>
      </c>
      <c r="H39" s="210"/>
      <c r="I39" s="210">
        <v>35000</v>
      </c>
      <c r="J39" s="209">
        <v>0</v>
      </c>
      <c r="K39" s="209">
        <v>0</v>
      </c>
    </row>
    <row r="40" spans="1:11" ht="57.75" customHeight="1" x14ac:dyDescent="0.2">
      <c r="A40" s="237" t="s">
        <v>102</v>
      </c>
      <c r="B40" s="236"/>
      <c r="C40" s="235"/>
      <c r="D40" s="234" t="s">
        <v>100</v>
      </c>
      <c r="E40" s="233"/>
      <c r="F40" s="232"/>
      <c r="G40" s="218">
        <f>G41</f>
        <v>21000</v>
      </c>
      <c r="H40" s="218">
        <f>H41</f>
        <v>0</v>
      </c>
      <c r="I40" s="218">
        <f>I41</f>
        <v>21000</v>
      </c>
      <c r="J40" s="218">
        <f>J41</f>
        <v>0</v>
      </c>
      <c r="K40" s="218">
        <f>K41</f>
        <v>0</v>
      </c>
    </row>
    <row r="41" spans="1:11" ht="51" customHeight="1" x14ac:dyDescent="0.2">
      <c r="A41" s="237" t="s">
        <v>101</v>
      </c>
      <c r="B41" s="236"/>
      <c r="C41" s="235"/>
      <c r="D41" s="234" t="s">
        <v>100</v>
      </c>
      <c r="E41" s="233"/>
      <c r="F41" s="232"/>
      <c r="G41" s="218">
        <f>G42+G43</f>
        <v>21000</v>
      </c>
      <c r="H41" s="218">
        <f>H43</f>
        <v>0</v>
      </c>
      <c r="I41" s="218">
        <f>I42+I43</f>
        <v>21000</v>
      </c>
      <c r="J41" s="218">
        <f>J43</f>
        <v>0</v>
      </c>
      <c r="K41" s="218">
        <f>K43</f>
        <v>0</v>
      </c>
    </row>
    <row r="42" spans="1:11" ht="63" customHeight="1" x14ac:dyDescent="0.2">
      <c r="A42" s="231" t="s">
        <v>98</v>
      </c>
      <c r="B42" s="230" t="s">
        <v>58</v>
      </c>
      <c r="C42" s="230" t="s">
        <v>65</v>
      </c>
      <c r="D42" s="229" t="s">
        <v>97</v>
      </c>
      <c r="E42" s="228" t="s">
        <v>380</v>
      </c>
      <c r="F42" s="212" t="s">
        <v>379</v>
      </c>
      <c r="G42" s="211">
        <f>I42+J42</f>
        <v>15000</v>
      </c>
      <c r="H42" s="227"/>
      <c r="I42" s="226">
        <v>15000</v>
      </c>
      <c r="J42" s="226">
        <v>0</v>
      </c>
      <c r="K42" s="226">
        <v>0</v>
      </c>
    </row>
    <row r="43" spans="1:11" ht="66" customHeight="1" x14ac:dyDescent="0.2">
      <c r="A43" s="225" t="s">
        <v>78</v>
      </c>
      <c r="B43" s="225" t="s">
        <v>77</v>
      </c>
      <c r="C43" s="224" t="s">
        <v>76</v>
      </c>
      <c r="D43" s="111" t="s">
        <v>75</v>
      </c>
      <c r="E43" s="213" t="s">
        <v>378</v>
      </c>
      <c r="F43" s="212" t="s">
        <v>377</v>
      </c>
      <c r="G43" s="211">
        <f>I43+J43</f>
        <v>6000</v>
      </c>
      <c r="H43" s="210"/>
      <c r="I43" s="210">
        <v>6000</v>
      </c>
      <c r="J43" s="209">
        <v>0</v>
      </c>
      <c r="K43" s="209">
        <v>0</v>
      </c>
    </row>
    <row r="44" spans="1:11" s="204" customFormat="1" ht="60" customHeight="1" x14ac:dyDescent="0.2">
      <c r="A44" s="223" t="s">
        <v>74</v>
      </c>
      <c r="B44" s="222"/>
      <c r="C44" s="221"/>
      <c r="D44" s="220" t="s">
        <v>428</v>
      </c>
      <c r="E44" s="219"/>
      <c r="F44" s="206"/>
      <c r="G44" s="218">
        <f>G45</f>
        <v>395000</v>
      </c>
      <c r="H44" s="217"/>
      <c r="I44" s="217">
        <f>I45</f>
        <v>395000</v>
      </c>
      <c r="J44" s="217">
        <f>J45</f>
        <v>0</v>
      </c>
      <c r="K44" s="217">
        <f>K45</f>
        <v>0</v>
      </c>
    </row>
    <row r="45" spans="1:11" ht="68.25" customHeight="1" x14ac:dyDescent="0.2">
      <c r="A45" s="215" t="s">
        <v>60</v>
      </c>
      <c r="B45" s="216" t="s">
        <v>59</v>
      </c>
      <c r="C45" s="215" t="s">
        <v>58</v>
      </c>
      <c r="D45" s="214" t="s">
        <v>44</v>
      </c>
      <c r="E45" s="213" t="s">
        <v>376</v>
      </c>
      <c r="F45" s="212" t="s">
        <v>375</v>
      </c>
      <c r="G45" s="211">
        <f>I45+J45</f>
        <v>395000</v>
      </c>
      <c r="H45" s="210"/>
      <c r="I45" s="210">
        <v>395000</v>
      </c>
      <c r="J45" s="209">
        <v>0</v>
      </c>
      <c r="K45" s="209">
        <v>0</v>
      </c>
    </row>
    <row r="46" spans="1:11" s="204" customFormat="1" ht="54" customHeight="1" x14ac:dyDescent="0.2">
      <c r="A46" s="208"/>
      <c r="B46" s="208"/>
      <c r="C46" s="208"/>
      <c r="D46" s="205" t="s">
        <v>4</v>
      </c>
      <c r="E46" s="207"/>
      <c r="F46" s="206"/>
      <c r="G46" s="205">
        <f>G11+G24+G29+G40+G44</f>
        <v>3499301</v>
      </c>
      <c r="H46" s="205">
        <f>H11+H24+H29+H40+H44</f>
        <v>0</v>
      </c>
      <c r="I46" s="205">
        <f>I11+I24+I29+I40+I44</f>
        <v>3375196</v>
      </c>
      <c r="J46" s="205">
        <f>J11+J24+J29+J40+J44</f>
        <v>124105</v>
      </c>
      <c r="K46" s="205">
        <f>K11+K24+K29+K40+K44</f>
        <v>87800</v>
      </c>
    </row>
    <row r="47" spans="1:11" ht="12.75" hidden="1" customHeight="1" x14ac:dyDescent="0.2">
      <c r="A47" s="203"/>
      <c r="B47" s="203"/>
      <c r="C47" s="203"/>
      <c r="D47" s="202"/>
      <c r="E47" s="202"/>
      <c r="F47" s="202"/>
      <c r="G47" s="202"/>
      <c r="H47" s="202"/>
      <c r="I47" s="202"/>
    </row>
    <row r="48" spans="1:11" ht="12.75" hidden="1" customHeight="1" x14ac:dyDescent="0.2">
      <c r="A48" s="203"/>
      <c r="B48" s="203"/>
      <c r="C48" s="203"/>
      <c r="D48" s="202"/>
      <c r="E48" s="202"/>
      <c r="F48" s="202"/>
      <c r="G48" s="202"/>
      <c r="H48" s="202"/>
      <c r="I48" s="202"/>
    </row>
    <row r="49" spans="1:8" ht="18" customHeight="1" x14ac:dyDescent="0.2"/>
    <row r="50" spans="1:8" s="195" customFormat="1" ht="25.5" customHeight="1" x14ac:dyDescent="0.3">
      <c r="A50" s="201" t="s">
        <v>374</v>
      </c>
      <c r="B50" s="200"/>
      <c r="C50" s="200"/>
      <c r="D50" s="199"/>
      <c r="E50" s="198"/>
      <c r="F50" s="197"/>
      <c r="H50" s="196"/>
    </row>
    <row r="51" spans="1:8" ht="15.75" x14ac:dyDescent="0.25">
      <c r="A51" s="194"/>
      <c r="B51" s="194"/>
      <c r="C51" s="194"/>
      <c r="D51" s="193"/>
      <c r="E51" s="192"/>
      <c r="F51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2019-05-14T12:40:35Z</cp:lastPrinted>
  <dcterms:created xsi:type="dcterms:W3CDTF">2018-12-11T07:04:36Z</dcterms:created>
  <dcterms:modified xsi:type="dcterms:W3CDTF">2019-05-16T08:23:43Z</dcterms:modified>
</cp:coreProperties>
</file>