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475" activeTab="5"/>
  </bookViews>
  <sheets>
    <sheet name="dod1" sheetId="11" r:id="rId1"/>
    <sheet name="dod2" sheetId="8" r:id="rId2"/>
    <sheet name="dod3" sheetId="12" r:id="rId3"/>
    <sheet name="Dod5" sheetId="5" r:id="rId4"/>
    <sheet name="Dod6" sheetId="6" r:id="rId5"/>
    <sheet name="Dod7" sheetId="13" r:id="rId6"/>
  </sheets>
  <definedNames>
    <definedName name="ГФУ" localSheetId="5">#REF!</definedName>
    <definedName name="ГФУ">#REF!</definedName>
    <definedName name="_xlnm.Print_Titles" localSheetId="0">'dod1'!$7:$10</definedName>
    <definedName name="_xlnm.Print_Titles" localSheetId="2">'dod3'!$8:$12</definedName>
    <definedName name="_xlnm.Print_Titles" localSheetId="4">'Dod6'!$D:$E,'Dod6'!$6:$7</definedName>
    <definedName name="_xlnm.Print_Titles" localSheetId="5">'Dod7'!$7:$9</definedName>
    <definedName name="Культура" localSheetId="5">#REF!</definedName>
    <definedName name="Культура">#REF!</definedName>
    <definedName name="Ліцей" localSheetId="5">#REF!</definedName>
    <definedName name="Ліцей">#REF!</definedName>
    <definedName name="_xlnm.Print_Area" localSheetId="3">'Dod5'!$A$1:$AH$20</definedName>
    <definedName name="_xlnm.Print_Area" localSheetId="4">'Dod6'!$A$1:$I$66</definedName>
    <definedName name="Освіта" localSheetId="5">#REF!</definedName>
    <definedName name="Освіта">#REF!</definedName>
    <definedName name="УСЗ" localSheetId="5">#REF!</definedName>
    <definedName name="УСЗ">#REF!</definedName>
    <definedName name="ФУ1506" localSheetId="5">#REF!</definedName>
    <definedName name="ФУ1506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4" i="11" l="1"/>
  <c r="C83" i="11"/>
  <c r="C82" i="11"/>
  <c r="C81" i="11"/>
  <c r="C80" i="11"/>
  <c r="C79" i="11"/>
  <c r="C78" i="11"/>
  <c r="C77" i="11"/>
  <c r="C76" i="11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AF18" i="5" l="1"/>
  <c r="Y18" i="5" l="1"/>
  <c r="M18" i="5"/>
  <c r="G39" i="13" l="1"/>
  <c r="G22" i="13"/>
  <c r="H9" i="6"/>
  <c r="Z18" i="5"/>
  <c r="AH14" i="5"/>
  <c r="AH15" i="5"/>
  <c r="AH16" i="5"/>
  <c r="AH17" i="5"/>
  <c r="AA18" i="5"/>
  <c r="AB18" i="5"/>
  <c r="AC18" i="5"/>
  <c r="AD18" i="5"/>
  <c r="AE18" i="5"/>
  <c r="AG18" i="5"/>
  <c r="H36" i="6" l="1"/>
  <c r="K11" i="13" l="1"/>
  <c r="H11" i="13"/>
  <c r="I11" i="13"/>
  <c r="J11" i="13"/>
  <c r="G21" i="13"/>
  <c r="H10" i="13" l="1"/>
  <c r="I10" i="13"/>
  <c r="J10" i="13"/>
  <c r="K10" i="13"/>
  <c r="G13" i="13"/>
  <c r="G14" i="13"/>
  <c r="G15" i="13"/>
  <c r="G17" i="13"/>
  <c r="G18" i="13"/>
  <c r="G19" i="13"/>
  <c r="G20" i="13"/>
  <c r="G23" i="13"/>
  <c r="H25" i="13"/>
  <c r="H24" i="13" s="1"/>
  <c r="I25" i="13"/>
  <c r="I24" i="13" s="1"/>
  <c r="J25" i="13"/>
  <c r="J24" i="13" s="1"/>
  <c r="K25" i="13"/>
  <c r="K24" i="13" s="1"/>
  <c r="G26" i="13"/>
  <c r="G27" i="13"/>
  <c r="G28" i="13"/>
  <c r="H30" i="13"/>
  <c r="H29" i="13" s="1"/>
  <c r="I30" i="13"/>
  <c r="I29" i="13" s="1"/>
  <c r="J30" i="13"/>
  <c r="J29" i="13" s="1"/>
  <c r="K30" i="13"/>
  <c r="K29" i="13" s="1"/>
  <c r="G31" i="13"/>
  <c r="G32" i="13"/>
  <c r="G33" i="13"/>
  <c r="G34" i="13"/>
  <c r="G35" i="13"/>
  <c r="G36" i="13"/>
  <c r="G37" i="13"/>
  <c r="G38" i="13"/>
  <c r="H41" i="13"/>
  <c r="H40" i="13" s="1"/>
  <c r="I41" i="13"/>
  <c r="I40" i="13" s="1"/>
  <c r="J41" i="13"/>
  <c r="J40" i="13" s="1"/>
  <c r="K41" i="13"/>
  <c r="K40" i="13" s="1"/>
  <c r="G42" i="13"/>
  <c r="G43" i="13"/>
  <c r="I44" i="13"/>
  <c r="J44" i="13"/>
  <c r="K44" i="13"/>
  <c r="G45" i="13"/>
  <c r="G44" i="13" s="1"/>
  <c r="G41" i="13" l="1"/>
  <c r="G40" i="13" s="1"/>
  <c r="G25" i="13"/>
  <c r="G24" i="13" s="1"/>
  <c r="G11" i="13"/>
  <c r="G30" i="13"/>
  <c r="G29" i="13" s="1"/>
  <c r="K46" i="13"/>
  <c r="I46" i="13"/>
  <c r="J46" i="13"/>
  <c r="H46" i="13"/>
  <c r="G10" i="13"/>
  <c r="H55" i="6"/>
  <c r="G46" i="13" l="1"/>
  <c r="I18" i="5"/>
  <c r="G18" i="5" l="1"/>
  <c r="H18" i="5"/>
  <c r="K18" i="5"/>
  <c r="S18" i="5" l="1"/>
  <c r="C20" i="8"/>
  <c r="C15" i="8"/>
  <c r="O15" i="5" l="1"/>
  <c r="O16" i="5"/>
  <c r="O17" i="5"/>
  <c r="H54" i="6" l="1"/>
  <c r="H51" i="6"/>
  <c r="H50" i="6" s="1"/>
  <c r="H35" i="6"/>
  <c r="H8" i="6"/>
  <c r="Q18" i="5"/>
  <c r="R18" i="5"/>
  <c r="T18" i="5"/>
  <c r="U18" i="5"/>
  <c r="V18" i="5"/>
  <c r="W18" i="5"/>
  <c r="X18" i="5"/>
  <c r="P18" i="5"/>
  <c r="AH18" i="5" l="1"/>
  <c r="H61" i="6"/>
  <c r="N18" i="5"/>
  <c r="E18" i="5"/>
  <c r="F18" i="5"/>
  <c r="J18" i="5"/>
  <c r="L18" i="5"/>
  <c r="D18" i="5"/>
  <c r="O14" i="5"/>
  <c r="O18" i="5" l="1"/>
</calcChain>
</file>

<file path=xl/sharedStrings.xml><?xml version="1.0" encoding="utf-8"?>
<sst xmlns="http://schemas.openxmlformats.org/spreadsheetml/2006/main" count="889" uniqueCount="460">
  <si>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</si>
  <si>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</si>
  <si>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</si>
  <si>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</si>
  <si>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</si>
  <si>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</si>
  <si>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</si>
  <si>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</si>
  <si>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</si>
  <si>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</si>
  <si>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</si>
  <si>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</si>
  <si>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</si>
  <si>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</si>
  <si>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</si>
  <si>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</si>
  <si>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</si>
  <si>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</si>
  <si>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</si>
  <si>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</si>
  <si>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</si>
  <si>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</si>
  <si>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</si>
  <si>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</si>
  <si>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</si>
  <si>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</si>
  <si>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</si>
  <si>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</si>
  <si>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</si>
  <si>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</si>
  <si>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</si>
  <si>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</si>
  <si>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</si>
  <si>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</si>
  <si>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</si>
  <si>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</si>
  <si>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</si>
  <si>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</si>
  <si>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</si>
  <si>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</si>
  <si>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</si>
  <si>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</si>
  <si>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</si>
  <si>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</si>
  <si>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</si>
  <si>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</si>
  <si>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</si>
  <si>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Начальник фінансового управління</t>
  </si>
  <si>
    <t>В.І. Пазуха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</si>
  <si>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</si>
  <si>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</si>
  <si>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</si>
  <si>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</si>
  <si>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</si>
  <si>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</si>
  <si>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</si>
  <si>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</si>
  <si>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Додаток 2</t>
  </si>
  <si>
    <t>0180</t>
  </si>
  <si>
    <t>9770</t>
  </si>
  <si>
    <t>3719770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</si>
  <si>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</si>
  <si>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9410</t>
  </si>
  <si>
    <t>3719410</t>
  </si>
  <si>
    <t>Резервний фонд</t>
  </si>
  <si>
    <t>0133</t>
  </si>
  <si>
    <t>8700</t>
  </si>
  <si>
    <t>3718700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</si>
  <si>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</si>
  <si>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</si>
  <si>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>0160</t>
  </si>
  <si>
    <t>3710160</t>
  </si>
  <si>
    <t>3710000</t>
  </si>
  <si>
    <t>Фінансове управління Носівської міської ради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</si>
  <si>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</si>
  <si>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</si>
  <si>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</si>
  <si>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</si>
  <si>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</si>
  <si>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</si>
  <si>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</si>
  <si>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</si>
  <si>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</si>
  <si>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</si>
  <si>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</si>
  <si>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1014060</t>
  </si>
  <si>
    <t>Забезпечення діяльності музеїв i виставок</t>
  </si>
  <si>
    <t>0824</t>
  </si>
  <si>
    <t>4040</t>
  </si>
  <si>
    <t>1014040</t>
  </si>
  <si>
    <t>Забезпечення діяльності бібліотек</t>
  </si>
  <si>
    <t>4030</t>
  </si>
  <si>
    <t>1014030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</si>
  <si>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</si>
  <si>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</si>
  <si>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1100</t>
  </si>
  <si>
    <t>1011100</t>
  </si>
  <si>
    <t>Інша діяльність у сфері державного управління</t>
  </si>
  <si>
    <t>1010180</t>
  </si>
  <si>
    <t>1010160</t>
  </si>
  <si>
    <t>Відділ культури і туризму Носівської міської ради</t>
  </si>
  <si>
    <t>1010000</t>
  </si>
  <si>
    <t>1000000</t>
  </si>
  <si>
    <t>Інші заходи у сфері соціального захисту і соціального забезпечення</t>
  </si>
  <si>
    <t>1090</t>
  </si>
  <si>
    <t>3242</t>
  </si>
  <si>
    <t>0813242</t>
  </si>
  <si>
    <t>Забезпечення діяльності інших закладів у сфері соціального захисту і соціального забезпечення</t>
  </si>
  <si>
    <t>3241</t>
  </si>
  <si>
    <t>0813241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</si>
  <si>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</si>
  <si>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1060</t>
  </si>
  <si>
    <t>3180</t>
  </si>
  <si>
    <t>0813180</t>
  </si>
  <si>
    <t>Утримання та забезпечення діяльності центрів соціальних служб для сім`ї, дітей та молоді</t>
  </si>
  <si>
    <t>1040</t>
  </si>
  <si>
    <t>3121</t>
  </si>
  <si>
    <t>0813121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</si>
  <si>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</si>
  <si>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1020</t>
  </si>
  <si>
    <t>3104</t>
  </si>
  <si>
    <t>0813104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</si>
  <si>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</si>
  <si>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</si>
  <si>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</si>
  <si>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0813035</t>
  </si>
  <si>
    <t>Компенсаційні виплати на пільговий проїзд автомобільним транспортом окремим категоріям громадян</t>
  </si>
  <si>
    <t>3033</t>
  </si>
  <si>
    <t>0813033</t>
  </si>
  <si>
    <t>Надання пільг окремим категоріям громадян з оплати послуг зв`язку</t>
  </si>
  <si>
    <t>3032</t>
  </si>
  <si>
    <t>0813032</t>
  </si>
  <si>
    <t>0810180</t>
  </si>
  <si>
    <t>0810160</t>
  </si>
  <si>
    <t>Відділ  соціального захисту населення Носівської міської ради</t>
  </si>
  <si>
    <t>0810000</t>
  </si>
  <si>
    <t>0800000</t>
  </si>
  <si>
    <t>Співфінансування інвестиційних проектів, що реалізуються за рахунок коштів державного фонду регіонального розвитку</t>
  </si>
  <si>
    <t>0490</t>
  </si>
  <si>
    <t>7361</t>
  </si>
  <si>
    <t>0617361</t>
  </si>
  <si>
    <t>Будівництво освітніх установ та закладів</t>
  </si>
  <si>
    <t>0443</t>
  </si>
  <si>
    <t>7321</t>
  </si>
  <si>
    <t>0617321</t>
  </si>
  <si>
    <t>Утримання та навчально-тренувальна робота комунальних дитячо-юнацьких спортивних шкіл</t>
  </si>
  <si>
    <t>0810</t>
  </si>
  <si>
    <t>5031</t>
  </si>
  <si>
    <t>0615031</t>
  </si>
  <si>
    <t>Проведення навчально-тренувальних зборів і змагань з олімпійських видів спорту</t>
  </si>
  <si>
    <t>5011</t>
  </si>
  <si>
    <t>0615011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</si>
  <si>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</si>
  <si>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</si>
  <si>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0613140</t>
  </si>
  <si>
    <t>Інші програми та заходи у сфері освіти</t>
  </si>
  <si>
    <t>0990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</si>
  <si>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</si>
  <si>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</si>
  <si>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</si>
  <si>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</si>
  <si>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</si>
  <si>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Методичне забезпечення діяльності навчальних закладів</t>
  </si>
  <si>
    <t>1150</t>
  </si>
  <si>
    <t>0611150</t>
  </si>
  <si>
    <t>Надання позашкільної освіти позашкільними закладами освіти, заходи із позашкільної роботи з дітьми</t>
  </si>
  <si>
    <t>0611090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</si>
  <si>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</si>
  <si>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</si>
  <si>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</si>
  <si>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Надання дошкільної освіти</t>
  </si>
  <si>
    <t>0910</t>
  </si>
  <si>
    <t>1010</t>
  </si>
  <si>
    <t>0611010</t>
  </si>
  <si>
    <t>0610180</t>
  </si>
  <si>
    <t>0610160</t>
  </si>
  <si>
    <t>0610000</t>
  </si>
  <si>
    <t>0600000</t>
  </si>
  <si>
    <t>Ліквідація іншого забруднення навколишнього природного середовища</t>
  </si>
  <si>
    <t>0513</t>
  </si>
  <si>
    <t>8313</t>
  </si>
  <si>
    <t>0118313</t>
  </si>
  <si>
    <t>Забезпечення діяльності місцевої пожежної охорони</t>
  </si>
  <si>
    <t>0320</t>
  </si>
  <si>
    <t>8130</t>
  </si>
  <si>
    <t>0118130</t>
  </si>
  <si>
    <t>Членські внески до асоціацій органів місцевого самоврядування</t>
  </si>
  <si>
    <t>7680</t>
  </si>
  <si>
    <t>0117680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</si>
  <si>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</si>
  <si>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</si>
  <si>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</si>
  <si>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</si>
  <si>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Розроблення схем планування та забудови територій (містобудівної документації)</t>
  </si>
  <si>
    <t>7350</t>
  </si>
  <si>
    <t>0117350</t>
  </si>
  <si>
    <t>Здійснення заходів із землеустрою</t>
  </si>
  <si>
    <t>0421</t>
  </si>
  <si>
    <t>7130</t>
  </si>
  <si>
    <t>0117130</t>
  </si>
  <si>
    <t>Організація благоустрою населених пунктів</t>
  </si>
  <si>
    <t>0620</t>
  </si>
  <si>
    <t>6030</t>
  </si>
  <si>
    <t>0116030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</si>
  <si>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</si>
  <si>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</si>
  <si>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0115053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</si>
  <si>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</si>
  <si>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5051</t>
  </si>
  <si>
    <t>0115051</t>
  </si>
  <si>
    <t>Організація та проведення громадських робіт</t>
  </si>
  <si>
    <t>1050</t>
  </si>
  <si>
    <t>3210</t>
  </si>
  <si>
    <t>0113210</t>
  </si>
  <si>
    <t>Заходи державної політики з питань дітей та їх соціального захисту</t>
  </si>
  <si>
    <t>3112</t>
  </si>
  <si>
    <t>0113112</t>
  </si>
  <si>
    <t>0110180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</si>
  <si>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</si>
  <si>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</si>
  <si>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</si>
  <si>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0110000</t>
  </si>
  <si>
    <t>0100000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</si>
  <si>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</si>
  <si>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</si>
  <si>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</si>
  <si>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</si>
  <si>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</si>
  <si>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</si>
  <si>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</si>
  <si>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</si>
  <si>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>Код Програмної класифікації видатків та кредитування місцевих бюджетів</t>
  </si>
  <si>
    <t>(грн.)</t>
  </si>
  <si>
    <t>Додаток 3</t>
  </si>
  <si>
    <t>Пазуха В.І.</t>
  </si>
  <si>
    <t>На ремонт медтехніки для Носівської ЦРЛ</t>
  </si>
  <si>
    <t>Капітальні видатки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</si>
  <si>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</si>
  <si>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Відділ освіти, сім"ї, молоді та спорту Носівської міської ради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</si>
  <si>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</si>
  <si>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3</t>
  </si>
  <si>
    <t>2</t>
  </si>
  <si>
    <t>1</t>
  </si>
  <si>
    <t>грн.</t>
  </si>
  <si>
    <t>Найменування бюджету - одержувача/ надавача міжбюджетного трансферту</t>
  </si>
  <si>
    <t>Трансферти з інших місцевих бюджетів</t>
  </si>
  <si>
    <t>субвенції</t>
  </si>
  <si>
    <t>загального фонду</t>
  </si>
  <si>
    <t>спеціального фонду</t>
  </si>
  <si>
    <t>Дотація 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</si>
  <si>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Районний бюджет Носівського району</t>
  </si>
  <si>
    <t>Бюджет отг с.Мрин</t>
  </si>
  <si>
    <t xml:space="preserve">Інша субвенція  на надання позашкільної освіти учням загальноосвітніх навчальних закладів, що перебувають у власності Мринської об’єднаної територіальної громади, комунальним позашкільним навчальним закладом «Дитячо-юнацька спортивна школа» </t>
  </si>
  <si>
    <t>на  виконання міської програми "Забезпечення охорони та опалення приміщень об"єкта незавершеного будівництва Носівської ЗОШ I-III ст. №5 на 2018-2019 роки"</t>
  </si>
  <si>
    <t xml:space="preserve"> на забезпечення централізованих заходів з лікування хворих на цукровий та нецукровий діабет</t>
  </si>
  <si>
    <t>на виконання програми по забезпеченню дітей - інвалідів технічними засобами                      ( памперсами )</t>
  </si>
  <si>
    <t>на забезпечення онкохворих знеболювальними препаратами для Носівської ЦРЛ</t>
  </si>
  <si>
    <t>на облаштування прибудинкової території лікарні</t>
  </si>
  <si>
    <t>на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</si>
  <si>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 утримання об"єктів спільного користування</t>
  </si>
  <si>
    <t>Трансферти іншим бюджетам</t>
  </si>
  <si>
    <t xml:space="preserve"> Інші субвенції загального фонду </t>
  </si>
  <si>
    <t>3719770/2620</t>
  </si>
  <si>
    <t>3719770/3220</t>
  </si>
  <si>
    <t>Обласний бюджет Чернігівської області</t>
  </si>
  <si>
    <t>Код програмної класифікації видатків та кредитування місцевих бюджетів</t>
  </si>
  <si>
    <t>Найменування головного розпорядника місцевого бюджету/відповідального виконавця,  найменування бюджетної програми згідно з Типовою програмною класифікацією видатків та кредитування місцевих бюджетів</t>
  </si>
  <si>
    <t xml:space="preserve">Назва об’єкта відповідно  до проектно- кошторисної документації </t>
  </si>
  <si>
    <t>Строк реалізації об’єкта (рік початку і завершення)</t>
  </si>
  <si>
    <t>Загальна вартість об’єкта, гривень</t>
  </si>
  <si>
    <t>Обсяг видатків бюджету розвитку, гривень</t>
  </si>
  <si>
    <t xml:space="preserve">Рівень будівельної готовності об’єкта на кінець бюджетного періоду, % </t>
  </si>
  <si>
    <t xml:space="preserve">Реконструкція приміщення для створення центру надання адміністративних послуг </t>
  </si>
  <si>
    <t xml:space="preserve">Усього </t>
  </si>
  <si>
    <t>х</t>
  </si>
  <si>
    <t>Бюджет отг смт.Козелець</t>
  </si>
  <si>
    <t>Інша субвенція з Козелецької ОТГ на підвіз дітей, що проживають в с.Пилятин Козелецької ОТГ та навчаються в Козарскій ЗОШ I-II cт.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</si>
  <si>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</si>
  <si>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</si>
  <si>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 6</t>
  </si>
  <si>
    <t>`</t>
  </si>
  <si>
    <t>на придбання службового житла для працівників медичних закладів</t>
  </si>
  <si>
    <t>3719410/2620</t>
  </si>
  <si>
    <t>Розподіл коштів бюджету розвитку міського бюджету за об’єктами у 2019 році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</si>
  <si>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</si>
  <si>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Плата за послуги, що надаються бюджетними установами згідно з їх основною діяльністю </t>
  </si>
  <si>
    <t>На початок періоду</t>
  </si>
  <si>
    <t>0116013</t>
  </si>
  <si>
    <t>6013</t>
  </si>
  <si>
    <t>Забезпечення діяльності водопровідно-каналізаційного господарства</t>
  </si>
  <si>
    <t>0117310</t>
  </si>
  <si>
    <t>7310</t>
  </si>
  <si>
    <t>Будівництво об`єктів житлово-комунального господарства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</si>
  <si>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</si>
  <si>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</si>
  <si>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</si>
  <si>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</si>
  <si>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</si>
  <si>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</si>
  <si>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</si>
  <si>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</si>
  <si>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</si>
  <si>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</si>
  <si>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</si>
  <si>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</si>
  <si>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</si>
  <si>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</si>
  <si>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</si>
  <si>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</si>
  <si>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</si>
  <si>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</si>
  <si>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</si>
  <si>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</si>
  <si>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</si>
  <si>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</si>
  <si>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Адміністративний збір за державну реєстрацію речових прав на нерухоме майно та їх обтяжень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</si>
  <si>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</si>
  <si>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</si>
  <si>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</si>
  <si>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</si>
  <si>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</si>
  <si>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</si>
  <si>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 Доходи міського бюджету на 2019 рік</t>
  </si>
  <si>
    <t xml:space="preserve"> Фінансування міського бюджету на 2019 рік</t>
  </si>
  <si>
    <t xml:space="preserve"> Розподіл видатків міського  бюджету на 2019 рік</t>
  </si>
  <si>
    <t>на виконання районної програми повідшкодуванню наданих пільг по послугах зв"язку пільговим категоріям жителям  Носівскої громади в 2017 році за рішенням суду</t>
  </si>
  <si>
    <t>0117330</t>
  </si>
  <si>
    <t>7330</t>
  </si>
  <si>
    <t>Будівництво  інших об`єктів комунальної власності</t>
  </si>
  <si>
    <t>Реконструкція в рамках відновлення системи вуличного освітлення частини вул. Заводська, вул. Михайла Заболотного, вул. Автоколонна, вул. Проїжджа, пров. Проїжджий від КТП-149 в м. Носівка, Чернігівської області з виділенням черговості: I черга – вул. Заводська, вул. Михайла Заболотного, вул. Автоколонна</t>
  </si>
  <si>
    <t xml:space="preserve">Закупівля комплектів спортивного інвентаря та приладдя для КПНЗ "Дитячо-юнацька спортивна школа" Носівської міської ради </t>
  </si>
  <si>
    <t>Інша субвенція з Носівського району  на позашкільну освіту</t>
  </si>
  <si>
    <t>Інша субвенція з Носівського району  на забезпечення діяльності інших освітніх закладів  (охорона об"єктів спільного користування)</t>
  </si>
  <si>
    <t>на придбання медичного обладнання для КНП Носівський районний ПМСД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</si>
  <si>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</si>
  <si>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</si>
  <si>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</si>
  <si>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Амбулаторія загальної практики сімейної медицини (на 3-4 лікаря) по вул.Центральній, в с.Володькова Дівиця Носівського району Чернігівської області (в т.ч.оплата проектно-вишукувальних робіт та експертизи)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</si>
  <si>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</si>
  <si>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</si>
  <si>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Придбання дитячого майданчика для потреб с. Сулак Носівського району Чернігівської області</t>
  </si>
  <si>
    <t>Придбання дитячого майданчика для потреб с. Підгайне Носівського району Чернігівської області</t>
  </si>
  <si>
    <t>Будівництво дитячого майданчика по вул. Робочій м.Носівка Носівського району Чернігівської області</t>
  </si>
  <si>
    <t>Будівництво дитячого майданчика по вул. Спаській 
м. Носівка Носівського району Чернігівської області</t>
  </si>
  <si>
    <t>Будівництво дитячого майданчика по вул. Покровській м. Носівка Носівського району Чернігівської області</t>
  </si>
  <si>
    <t>Будівництво дитячого майданчика по вул. Незалежності с. Козари Носівського району Чернігівської області</t>
  </si>
  <si>
    <t>Будівництво дитячого майданчика по вул. Чехова в м. Носівка  Носівського району Чернігівської області</t>
  </si>
  <si>
    <t>Будівництво спортивного майданчика по вул. Центральна, 25 м. Носівка Носівський район Чернігівська область</t>
  </si>
  <si>
    <t>Будівництво спортивного майданчика по вул. Привітна, 1 а, м. Носівка Носівського району Чернігівської області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</si>
  <si>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</si>
  <si>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1017324</t>
  </si>
  <si>
    <t>7324</t>
  </si>
  <si>
    <t>Будівництво установ та закладів культури</t>
  </si>
  <si>
    <t>Інша субвенція  з обласного бюджету на виконання доручень виборців депутатами обласної ради</t>
  </si>
  <si>
    <t>Продовження додатка 5</t>
  </si>
  <si>
    <t>на забезпечення співфінансування будівництва "Школа №5 на 520 місць по вул. Вокзальній м.Носівка"</t>
  </si>
  <si>
    <t xml:space="preserve">Міжбюджетні трансферти міського бюджету на 2019 рік </t>
  </si>
  <si>
    <t xml:space="preserve">Реконструкція в рамках відновлення системи вуличного освітлення частини вул. Робоча, вул. Петра Сагайдачного від КТП-301 в м. Носівка, Чернігівської області з виділенням черговості: I черга — вул. Робоча; II черга — 
вул. Петра Сагайдачного
</t>
  </si>
  <si>
    <t xml:space="preserve">Реконструкція в рамках відновлення системи вуличного освітлення частини вул. Робоча, вул. Богдана Хмельницького, вул. Петра Сагайдачного, вул. Короленка від ТП-208 в м. Носівка, Чернігівської області з виділенням черговості: 
I черга — вул. Робоча; II черга — вул. Робоча, вул. Богдана Хмельницького, вул. Петра Сагайдачного, вул. Короленка
</t>
  </si>
  <si>
    <t xml:space="preserve">Закупівля спортивного майданчика для с. Сулак 
Носівського району Чернігівської області
</t>
  </si>
  <si>
    <t>Виготовлення ПКД по об"єкту "Утеплення та добудова приміщення для відпочинку міського будинку культури по вул. Центральній 8 м.Носівка"</t>
  </si>
  <si>
    <t>0611170</t>
  </si>
  <si>
    <t>1170</t>
  </si>
  <si>
    <t>Забезпечення діяльності інклюзивно-ресурсних центрів</t>
  </si>
  <si>
    <t>0617325</t>
  </si>
  <si>
    <t>7325</t>
  </si>
  <si>
    <t>Будівництво споруд, установ та закладів фізичної культури і спорту</t>
  </si>
  <si>
    <t>Фінансування за типом боргового зобов"язання</t>
  </si>
  <si>
    <t>Реконструкція в рамках відновлення системи вуличного освітлення вул.Робоча, Богдана Хмельницького, Петра Сагайдачного, Короленка</t>
  </si>
  <si>
    <t>Виготовлення ПКД з реконструкції частини приміщень Носівської міської гімназії для інклюзивно-ресурсного центру по вул. Центральна, 25 м.Носівка</t>
  </si>
  <si>
    <r>
      <t xml:space="preserve">Будівництво футбольного поля   розміром 40 </t>
    </r>
    <r>
      <rPr>
        <sz val="7"/>
        <color indexed="8"/>
        <rFont val="Times New Roman"/>
        <family val="1"/>
        <charset val="204"/>
      </rPr>
      <t>Х</t>
    </r>
    <r>
      <rPr>
        <sz val="12"/>
        <color indexed="8"/>
        <rFont val="Times New Roman"/>
        <family val="1"/>
        <charset val="204"/>
      </rPr>
      <t xml:space="preserve"> 20 м зі штучним покриттям по вул.Центральна, 77           с. Володькова Дівиця  </t>
    </r>
  </si>
  <si>
    <t xml:space="preserve">                                              Начальник фінансового управління                                                   В.І.Пазуха</t>
  </si>
  <si>
    <t>Начальник фінансового управління                                                               В.І.Пазуха</t>
  </si>
  <si>
    <t>Рішення 45 сесії Носівської міської ради від  08.11.2018 р. № 1/45/VII</t>
  </si>
  <si>
    <t>Програма "Забезпечення охорони та опалення приміщень об"єкта незавершеного будівництва Носівської ЗОШ I-III ст. №5 на 2018-2019 роки"</t>
  </si>
  <si>
    <t>Рішення 49 сесії Носівської міської ради від 18.01.2019 р. № 2/49/VII</t>
  </si>
  <si>
    <t>Програма «Охорона культурної спадщини 
 Носівської територіальної громади
на 2019-2021 роки»</t>
  </si>
  <si>
    <t>Рішення 48 сесії Носівської міської ради від 21.12.2018 р. № 3/48/VII</t>
  </si>
  <si>
    <t xml:space="preserve">Програма відзначення державних та професійних свят, ювілейних дат, представницьких та інших заходів Носівської міської ради на 2019 рік. </t>
  </si>
  <si>
    <t>Рішення 47 сесії Носівської міської ради від 14.12.2018 р. № 10/47/VII</t>
  </si>
  <si>
    <t xml:space="preserve">Програма надання соціальної матеріальної 
грошової допомоги мешканцям Носівської ОТГ
 на  2019-2021 роки
</t>
  </si>
  <si>
    <t>Рішення 47 сесії Носівської міської ради від 14.12.2018 р. № 09/47/VII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</si>
  <si>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2019 рік</t>
  </si>
  <si>
    <t>Рішення 47 сесії Носівської міської ради від 14.12.2018 р. № 11/47/VII</t>
  </si>
  <si>
    <t xml:space="preserve"> Програми компенсації за перевезення окремих пільгових категорій громадян автомобільним транспортом на автобусних маршрутах загального користування на 2019 рік</t>
  </si>
  <si>
    <t>Рішення 47 сесії Носівської міської ради від 14.12.2018 р. № 14/47/VII</t>
  </si>
  <si>
    <t>Програму фінансування витрат на надання пільг окремим категоріям громадян за послуги зв"язку на 2019 рік</t>
  </si>
  <si>
    <t>Надання пільг окремим категоріям громадян з оплати послуг зв"язку</t>
  </si>
  <si>
    <t>Рішення 29 сесії Носівської міської ради від 16.11.2017 р. № 5/29/VII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</si>
  <si>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</si>
  <si>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Рішення 47 сесії Носівської міської ради від 14.12.2018 р. № 15/47/VII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</si>
  <si>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2019 - 2020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</si>
  <si>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</si>
  <si>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Рішення 22 сесії Носівської міської ради від 19.05.2017 р. № 16/22/VII</t>
  </si>
  <si>
    <t>Програма оздоровлення та відпочинку дітей Носівської об"єднаної територіальної громади на 2017-2020 роки</t>
  </si>
  <si>
    <t>Рішення 47 сесії Носівської міської ради від 14.12.2018 р. № 20/47/VII</t>
  </si>
  <si>
    <t xml:space="preserve">Програма забезпечення  відшкодування вартості проїзду педагогічних працівників до місця роботи та у зворотному напрямку на 2019 рік
</t>
  </si>
  <si>
    <t>Відділ освіти,сім"ї,молоді та спорту Носівської міської ради</t>
  </si>
  <si>
    <t xml:space="preserve">Програма «Охорона культурної спадщини 
 Носівської територіальної громади
на 2019-2021 роки»
</t>
  </si>
  <si>
    <t>Рішення 45 сесії Носівської міської ради від 08.11.2018 р. № 2/45/VII, зі змінами від 14.12.2018 р. №28/47/VII</t>
  </si>
  <si>
    <t>Програма розроблення ( оновлення ) містобудівної документації Носівської міської ради на 2018-2020 роки</t>
  </si>
  <si>
    <t>Рішення 33 сесії Носівської міської ради від 16.02.2018 р. № 6/33/VII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</si>
  <si>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</si>
  <si>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Рішення 3 сесії Носівської міської ради від 09.02.2017 р. № 4/3/VIII, зі змінами від 17.08.2018 р. №19/41/VII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</si>
  <si>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</si>
  <si>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 відзначення  державних та  професійних свят, ювілейних дат, здійснення представницьких та інших заходів Носівської міської ради  на 2019 рік
</t>
  </si>
  <si>
    <t>Рішення 47 сесії Носівської міської ради від 14.12.2018 р. №23/47/VII</t>
  </si>
  <si>
    <t>Рішення 47 сесії Носівської міської ради від 14.12.2018 р. № 23/47/VII</t>
  </si>
  <si>
    <t>Програма організації громадських робіт на території Носівської громади на 2019 рік</t>
  </si>
  <si>
    <t>Рішення 35 сесії Носівської міської ради від 12.04.2018 р. № 1/35/VII</t>
  </si>
  <si>
    <t>Програма розвитку земельних відносин та охорони земель Носівської міської ради на 2018 - 2020 роки</t>
  </si>
  <si>
    <t>Рішення 47 сесії Носівської міської ради від 14.12.2018 р. № 24/47/VII</t>
  </si>
  <si>
    <t xml:space="preserve">Програма підтримки індивідуального житлового
 будівництва  «Власний дім» 
на території Носівської об’єднаної громади
на 2019-2020 роки
</t>
  </si>
  <si>
    <t>Надання довгострокових кредитів індивідуальним забудовникам житла на селі / Повернення довгострокових кредитів, наданих індивідуальним забудовникам житла на селі</t>
  </si>
  <si>
    <t>8831     8832</t>
  </si>
  <si>
    <t>0118831                                 0118832</t>
  </si>
  <si>
    <t>Носівська міська рада                               ( виконавчий апарат )</t>
  </si>
  <si>
    <t>Дата та номер документа, яким затверджено місцеву регіональну програму</t>
  </si>
  <si>
    <t>Найменування місцевої (регіональної) програми</t>
  </si>
  <si>
    <t xml:space="preserve">Найменування головного розпорядника коштів місцевого бюджету/ відповідального виконавця, найменування  бюджетної програми згідно з Типовою програмною класифікацією видатків та кредитування місцевих бюджетів
</t>
  </si>
  <si>
    <t>Код Функціональної класифікації видатків та кредитування  бюджету</t>
  </si>
  <si>
    <t>Розподіл витрат міського бюджету на реалізацію місцевих/регіональних програм у 2019 році</t>
  </si>
  <si>
    <t>Додаток   7</t>
  </si>
  <si>
    <t>Програма підвищення ефективності роботи КП "Носівка-Комунальник" Носівської міської ради на 2018-2022 роки</t>
  </si>
  <si>
    <t>Рішення 41 сесії Носівської міської ради від 17.08.2018 р. №3/41/VII</t>
  </si>
  <si>
    <t>Фінансове управління (в частині міжбюджетних трансфертів)</t>
  </si>
  <si>
    <t>на придбання туберкуліну для КНП Носівський районний ПМСД</t>
  </si>
  <si>
    <t>Реконструкція в рамках відновлення системи вуличного освітлення частини вул.Ковпака від КТП-52 в с.Коробчине, Носівського району, Чернігівської області</t>
  </si>
  <si>
    <t>Виготовлення ПКД на капітальний ремонт доріг комунальної власності вул.Полівка,  вул. Володимирська</t>
  </si>
  <si>
    <t>Виготовлення ПКД та реконструкція приміщень загальноосвітніх навчальних закладів для влаштування внутрішніх туалетів</t>
  </si>
  <si>
    <t>Програма соціальної підтримки населення Носівської ОТГ "Турбота" НА 2019 - 2020 роки</t>
  </si>
  <si>
    <t>Рішення 47 сесії Носівської міської ради від 14.12.2018 р. № 12/47/VII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</si>
  <si>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</si>
  <si>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</si>
  <si>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0118330</t>
  </si>
  <si>
    <t>8330</t>
  </si>
  <si>
    <t>0540</t>
  </si>
  <si>
    <t>Інша діяльність у сфері екології та охорони природних ресурсів</t>
  </si>
  <si>
    <t>на придбання лабораторної інформаційно-управлінської системи для Носівської ЦРЛ</t>
  </si>
  <si>
    <t>0117362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</si>
  <si>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</si>
  <si>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</si>
  <si>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Коригування ПКД на капітальний ремонт доріг комунальної власності вул. Володимирська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</si>
  <si>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</si>
  <si>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</si>
  <si>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державного бюджету місцевим бюджетам на формування інфраструктури об`єднаних територіальних громад</t>
  </si>
  <si>
    <t>0117691</t>
  </si>
  <si>
    <t>7691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</si>
  <si>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</si>
  <si>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</si>
  <si>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</si>
  <si>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</si>
  <si>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Капітальний ремонт проїзної частини автомобільної дороги комунальної власності по вулиці Володимирська довжиною 1,019км в м. Носівка, Носівського району, Чернігівської області</t>
  </si>
  <si>
    <t>Придбання техніки спеціального призначення (сміттєвоз) для Комунального підприємства "Носівка- Комунальник"</t>
  </si>
  <si>
    <t>Виготовлення проектно-кошторисної документації на будівництво багатофункціонального поля для Носівської міської гімназії</t>
  </si>
  <si>
    <t>3719570/3220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</si>
  <si>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</si>
  <si>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Будівництво1 інших об`єктів комунальної власності</t>
  </si>
  <si>
    <t>Носівська міська рада ( виконавчий апарат)</t>
  </si>
  <si>
    <t xml:space="preserve">додаток  5
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</si>
</sst>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7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6"/>
      <name val="Times New Roman Cyr"/>
      <charset val="204"/>
    </font>
    <font>
      <sz val="6"/>
      <name val="Times New Roman"/>
      <family val="1"/>
      <charset val="204"/>
    </font>
    <font>
      <sz val="7"/>
      <name val="Times New Roman Cyr"/>
      <charset val="204"/>
    </font>
    <font>
      <b/>
      <sz val="15"/>
      <name val="Times New Roman Cyr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2"/>
      <name val="Arial Cyr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6" fillId="0" borderId="0"/>
    <xf numFmtId="0" fontId="7" fillId="0" borderId="0"/>
    <xf numFmtId="0" fontId="13" fillId="0" borderId="0"/>
    <xf numFmtId="0" fontId="16" fillId="0" borderId="0"/>
    <xf numFmtId="0" fontId="26" fillId="0" borderId="0">
      <alignment vertical="top"/>
    </xf>
    <xf numFmtId="0" fontId="32" fillId="0" borderId="0"/>
    <xf numFmtId="0" fontId="32" fillId="0" borderId="0"/>
    <xf numFmtId="0" fontId="5" fillId="0" borderId="0"/>
    <xf numFmtId="0" fontId="13" fillId="0" borderId="0"/>
    <xf numFmtId="0" fontId="5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426">
    <xf numFmtId="0" fontId="0" fillId="0" borderId="0" xfId="0"/>
    <xf numFmtId="0" fontId="7" fillId="0" borderId="0" xfId="1" applyFont="1"/>
    <xf numFmtId="0" fontId="7" fillId="0" borderId="0" xfId="1" applyFont="1" applyAlignment="1"/>
    <xf numFmtId="164" fontId="7" fillId="0" borderId="0" xfId="1" applyNumberFormat="1" applyFont="1"/>
    <xf numFmtId="3" fontId="7" fillId="0" borderId="0" xfId="1" applyNumberFormat="1" applyFont="1"/>
    <xf numFmtId="3" fontId="8" fillId="0" borderId="0" xfId="1" applyNumberFormat="1" applyFont="1"/>
    <xf numFmtId="3" fontId="9" fillId="0" borderId="0" xfId="1" applyNumberFormat="1" applyFont="1"/>
    <xf numFmtId="0" fontId="10" fillId="0" borderId="0" xfId="1" applyFont="1"/>
    <xf numFmtId="164" fontId="10" fillId="0" borderId="0" xfId="1" applyNumberFormat="1" applyFont="1"/>
    <xf numFmtId="164" fontId="11" fillId="0" borderId="0" xfId="1" applyNumberFormat="1" applyFont="1" applyAlignment="1">
      <alignment horizontal="center" vertical="center"/>
    </xf>
    <xf numFmtId="164" fontId="12" fillId="0" borderId="0" xfId="1" applyNumberFormat="1" applyFont="1"/>
    <xf numFmtId="0" fontId="10" fillId="0" borderId="0" xfId="1" applyFont="1" applyAlignment="1"/>
    <xf numFmtId="0" fontId="12" fillId="0" borderId="0" xfId="1" applyFont="1" applyAlignment="1">
      <alignment vertical="center"/>
    </xf>
    <xf numFmtId="164" fontId="12" fillId="0" borderId="0" xfId="1" applyNumberFormat="1" applyFont="1" applyAlignment="1">
      <alignment vertical="center"/>
    </xf>
    <xf numFmtId="4" fontId="11" fillId="0" borderId="0" xfId="1" applyNumberFormat="1" applyFont="1" applyBorder="1" applyAlignment="1">
      <alignment horizontal="right" vertical="center" shrinkToFit="1"/>
    </xf>
    <xf numFmtId="4" fontId="12" fillId="0" borderId="0" xfId="1" applyNumberFormat="1" applyFont="1" applyFill="1" applyBorder="1" applyAlignment="1">
      <alignment horizontal="right" vertical="center" shrinkToFit="1"/>
    </xf>
    <xf numFmtId="0" fontId="8" fillId="0" borderId="0" xfId="1" applyNumberFormat="1" applyFont="1" applyFill="1" applyBorder="1" applyAlignment="1">
      <alignment horizontal="right" vertical="center" shrinkToFit="1"/>
    </xf>
    <xf numFmtId="4" fontId="8" fillId="0" borderId="0" xfId="1" applyNumberFormat="1" applyFont="1" applyFill="1" applyBorder="1" applyAlignment="1">
      <alignment horizontal="right" vertical="center" shrinkToFit="1"/>
    </xf>
    <xf numFmtId="0" fontId="11" fillId="0" borderId="0" xfId="4" applyFont="1" applyBorder="1" applyAlignment="1">
      <alignment vertical="center" wrapText="1"/>
    </xf>
    <xf numFmtId="0" fontId="17" fillId="0" borderId="0" xfId="4" applyFont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right" vertical="center" wrapText="1"/>
    </xf>
    <xf numFmtId="4" fontId="12" fillId="0" borderId="1" xfId="1" applyNumberFormat="1" applyFont="1" applyBorder="1" applyAlignment="1">
      <alignment horizontal="right" vertical="center"/>
    </xf>
    <xf numFmtId="1" fontId="18" fillId="0" borderId="1" xfId="1" applyNumberFormat="1" applyFont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 wrapText="1"/>
    </xf>
    <xf numFmtId="0" fontId="19" fillId="0" borderId="0" xfId="1" applyFont="1"/>
    <xf numFmtId="0" fontId="10" fillId="0" borderId="0" xfId="1" applyFont="1" applyAlignment="1">
      <alignment wrapText="1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21" fillId="0" borderId="0" xfId="1" applyFont="1"/>
    <xf numFmtId="0" fontId="8" fillId="0" borderId="0" xfId="1" applyFont="1" applyAlignment="1">
      <alignment horizontal="center" vertical="top" wrapText="1"/>
    </xf>
    <xf numFmtId="0" fontId="8" fillId="0" borderId="0" xfId="2" applyNumberFormat="1" applyFont="1" applyFill="1" applyAlignment="1" applyProtection="1">
      <alignment horizontal="right" vertical="center" wrapText="1"/>
    </xf>
    <xf numFmtId="0" fontId="15" fillId="0" borderId="0" xfId="1" applyFont="1" applyAlignment="1">
      <alignment horizontal="left" vertical="center" wrapText="1"/>
    </xf>
    <xf numFmtId="0" fontId="7" fillId="0" borderId="0" xfId="2" applyFont="1" applyFill="1"/>
    <xf numFmtId="0" fontId="7" fillId="0" borderId="0" xfId="2" applyNumberFormat="1" applyFont="1" applyFill="1" applyAlignment="1" applyProtection="1"/>
    <xf numFmtId="0" fontId="18" fillId="3" borderId="0" xfId="2" applyNumberFormat="1" applyFont="1" applyFill="1" applyBorder="1" applyAlignment="1" applyProtection="1">
      <alignment horizontal="left" vertical="center" wrapText="1"/>
    </xf>
    <xf numFmtId="0" fontId="18" fillId="0" borderId="0" xfId="2" applyNumberFormat="1" applyFont="1" applyFill="1" applyBorder="1" applyAlignment="1" applyProtection="1">
      <alignment horizontal="left" vertical="center" wrapText="1"/>
    </xf>
    <xf numFmtId="0" fontId="22" fillId="0" borderId="0" xfId="2" applyFont="1" applyAlignment="1">
      <alignment horizontal="left" vertical="center" wrapText="1"/>
    </xf>
    <xf numFmtId="0" fontId="18" fillId="0" borderId="0" xfId="2" applyFont="1" applyFill="1"/>
    <xf numFmtId="0" fontId="23" fillId="0" borderId="0" xfId="2" applyNumberFormat="1" applyFont="1" applyFill="1" applyBorder="1" applyAlignment="1" applyProtection="1">
      <alignment vertical="center" wrapText="1"/>
    </xf>
    <xf numFmtId="0" fontId="23" fillId="0" borderId="0" xfId="2" applyFont="1" applyFill="1"/>
    <xf numFmtId="0" fontId="15" fillId="0" borderId="0" xfId="2" applyNumberFormat="1" applyFont="1" applyFill="1" applyBorder="1" applyAlignment="1" applyProtection="1">
      <alignment vertical="center" wrapText="1"/>
    </xf>
    <xf numFmtId="0" fontId="8" fillId="0" borderId="0" xfId="2" applyNumberFormat="1" applyFont="1" applyFill="1" applyAlignment="1" applyProtection="1"/>
    <xf numFmtId="0" fontId="23" fillId="0" borderId="0" xfId="2" applyNumberFormat="1" applyFont="1" applyFill="1" applyAlignment="1" applyProtection="1"/>
    <xf numFmtId="0" fontId="7" fillId="0" borderId="0" xfId="2" applyNumberFormat="1" applyFont="1" applyFill="1" applyBorder="1" applyAlignment="1" applyProtection="1"/>
    <xf numFmtId="165" fontId="24" fillId="0" borderId="0" xfId="2" applyNumberFormat="1" applyFont="1" applyBorder="1" applyAlignment="1">
      <alignment vertical="justify"/>
    </xf>
    <xf numFmtId="0" fontId="20" fillId="0" borderId="0" xfId="2" applyFont="1" applyFill="1"/>
    <xf numFmtId="0" fontId="19" fillId="0" borderId="0" xfId="2" applyFont="1" applyFill="1"/>
    <xf numFmtId="0" fontId="8" fillId="0" borderId="0" xfId="2" applyFont="1" applyFill="1"/>
    <xf numFmtId="0" fontId="22" fillId="0" borderId="0" xfId="2" applyFont="1" applyFill="1"/>
    <xf numFmtId="0" fontId="10" fillId="0" borderId="0" xfId="2" applyFont="1" applyFill="1"/>
    <xf numFmtId="0" fontId="10" fillId="0" borderId="0" xfId="2" applyFont="1" applyFill="1" applyAlignment="1">
      <alignment vertical="center"/>
    </xf>
    <xf numFmtId="3" fontId="36" fillId="0" borderId="1" xfId="5" applyNumberFormat="1" applyFont="1" applyBorder="1" applyAlignment="1">
      <alignment horizontal="center" vertical="center"/>
    </xf>
    <xf numFmtId="0" fontId="37" fillId="0" borderId="1" xfId="2" applyFont="1" applyBorder="1" applyAlignment="1">
      <alignment horizontal="center" vertical="center" wrapText="1"/>
    </xf>
    <xf numFmtId="49" fontId="37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8" fillId="0" borderId="7" xfId="2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Alignment="1">
      <alignment horizontal="center"/>
    </xf>
    <xf numFmtId="0" fontId="20" fillId="0" borderId="0" xfId="2" applyNumberFormat="1" applyFont="1" applyFill="1" applyBorder="1" applyAlignment="1" applyProtection="1">
      <alignment horizontal="center" vertical="top"/>
    </xf>
    <xf numFmtId="0" fontId="7" fillId="0" borderId="7" xfId="2" applyFont="1" applyFill="1" applyBorder="1" applyAlignment="1">
      <alignment horizontal="center"/>
    </xf>
    <xf numFmtId="0" fontId="20" fillId="0" borderId="7" xfId="2" applyNumberFormat="1" applyFont="1" applyFill="1" applyBorder="1" applyAlignment="1" applyProtection="1">
      <alignment horizontal="center"/>
    </xf>
    <xf numFmtId="0" fontId="7" fillId="0" borderId="0" xfId="2" applyNumberFormat="1" applyFont="1" applyFill="1" applyAlignment="1" applyProtection="1">
      <alignment horizontal="center" vertical="center"/>
    </xf>
    <xf numFmtId="0" fontId="8" fillId="0" borderId="0" xfId="2" applyNumberFormat="1" applyFont="1" applyFill="1" applyAlignment="1" applyProtection="1">
      <alignment horizontal="left" vertical="top"/>
    </xf>
    <xf numFmtId="4" fontId="11" fillId="4" borderId="1" xfId="1" applyNumberFormat="1" applyFont="1" applyFill="1" applyBorder="1" applyAlignment="1">
      <alignment horizontal="right" vertical="center" shrinkToFit="1"/>
    </xf>
    <xf numFmtId="0" fontId="11" fillId="4" borderId="1" xfId="4" applyFont="1" applyFill="1" applyBorder="1" applyAlignment="1">
      <alignment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3" fontId="7" fillId="0" borderId="1" xfId="1" applyNumberFormat="1" applyFont="1" applyBorder="1" applyAlignment="1">
      <alignment horizontal="right" vertical="center"/>
    </xf>
    <xf numFmtId="3" fontId="7" fillId="0" borderId="1" xfId="1" applyNumberFormat="1" applyFont="1" applyFill="1" applyBorder="1" applyAlignment="1">
      <alignment horizontal="right" vertical="center" wrapText="1"/>
    </xf>
    <xf numFmtId="0" fontId="43" fillId="0" borderId="1" xfId="1" applyFont="1" applyFill="1" applyBorder="1" applyAlignment="1">
      <alignment horizontal="center" vertical="center" wrapText="1"/>
    </xf>
    <xf numFmtId="3" fontId="19" fillId="4" borderId="1" xfId="1" applyNumberFormat="1" applyFont="1" applyFill="1" applyBorder="1" applyAlignment="1">
      <alignment horizontal="right" vertical="center" shrinkToFit="1"/>
    </xf>
    <xf numFmtId="0" fontId="41" fillId="0" borderId="5" xfId="1" applyFont="1" applyFill="1" applyBorder="1" applyAlignment="1">
      <alignment horizontal="center" vertical="center" wrapText="1"/>
    </xf>
    <xf numFmtId="3" fontId="19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/>
    </xf>
    <xf numFmtId="0" fontId="45" fillId="0" borderId="1" xfId="1" applyFont="1" applyFill="1" applyBorder="1" applyAlignment="1">
      <alignment horizontal="center" vertical="center" wrapText="1"/>
    </xf>
    <xf numFmtId="0" fontId="41" fillId="0" borderId="5" xfId="2" applyFont="1" applyBorder="1" applyAlignment="1">
      <alignment horizontal="center" vertical="center" wrapText="1"/>
    </xf>
    <xf numFmtId="0" fontId="44" fillId="0" borderId="5" xfId="2" applyFont="1" applyBorder="1" applyAlignment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49" fontId="8" fillId="4" borderId="1" xfId="6" quotePrefix="1" applyNumberFormat="1" applyFont="1" applyFill="1" applyBorder="1" applyAlignment="1">
      <alignment horizontal="center" vertical="center" wrapText="1"/>
    </xf>
    <xf numFmtId="49" fontId="8" fillId="4" borderId="1" xfId="6" applyNumberFormat="1" applyFont="1" applyFill="1" applyBorder="1" applyAlignment="1">
      <alignment horizontal="center" vertical="center" wrapText="1"/>
    </xf>
    <xf numFmtId="165" fontId="28" fillId="4" borderId="1" xfId="5" applyNumberFormat="1" applyFont="1" applyFill="1" applyBorder="1" applyAlignment="1">
      <alignment vertical="center"/>
    </xf>
    <xf numFmtId="165" fontId="27" fillId="4" borderId="1" xfId="5" applyNumberFormat="1" applyFont="1" applyFill="1" applyBorder="1">
      <alignment vertical="top"/>
    </xf>
    <xf numFmtId="165" fontId="28" fillId="4" borderId="1" xfId="5" applyNumberFormat="1" applyFont="1" applyFill="1" applyBorder="1" applyAlignment="1">
      <alignment vertical="center" wrapText="1"/>
    </xf>
    <xf numFmtId="0" fontId="8" fillId="4" borderId="1" xfId="2" applyFont="1" applyFill="1" applyBorder="1" applyAlignment="1">
      <alignment vertical="center" wrapText="1"/>
    </xf>
    <xf numFmtId="49" fontId="8" fillId="4" borderId="1" xfId="2" applyNumberFormat="1" applyFont="1" applyFill="1" applyBorder="1" applyAlignment="1">
      <alignment horizontal="center" vertical="center" wrapText="1"/>
    </xf>
    <xf numFmtId="165" fontId="28" fillId="4" borderId="1" xfId="5" applyNumberFormat="1" applyFont="1" applyFill="1" applyBorder="1">
      <alignment vertical="top"/>
    </xf>
    <xf numFmtId="0" fontId="8" fillId="4" borderId="1" xfId="2" applyFont="1" applyFill="1" applyBorder="1" applyAlignment="1">
      <alignment horizontal="center" vertical="center" wrapText="1"/>
    </xf>
    <xf numFmtId="165" fontId="28" fillId="4" borderId="1" xfId="5" applyNumberFormat="1" applyFont="1" applyFill="1" applyBorder="1" applyAlignment="1">
      <alignment horizontal="right" vertical="center"/>
    </xf>
    <xf numFmtId="2" fontId="29" fillId="4" borderId="1" xfId="2" quotePrefix="1" applyNumberFormat="1" applyFont="1" applyFill="1" applyBorder="1" applyAlignment="1">
      <alignment vertical="center" wrapText="1"/>
    </xf>
    <xf numFmtId="165" fontId="28" fillId="4" borderId="1" xfId="5" applyNumberFormat="1" applyFont="1" applyFill="1" applyBorder="1" applyAlignment="1">
      <alignment horizontal="left" vertical="center"/>
    </xf>
    <xf numFmtId="0" fontId="14" fillId="4" borderId="1" xfId="2" quotePrefix="1" applyFont="1" applyFill="1" applyBorder="1" applyAlignment="1">
      <alignment horizontal="center" vertical="center" wrapText="1"/>
    </xf>
    <xf numFmtId="2" fontId="14" fillId="4" borderId="1" xfId="2" quotePrefix="1" applyNumberFormat="1" applyFont="1" applyFill="1" applyBorder="1" applyAlignment="1">
      <alignment horizontal="center" vertical="center" wrapText="1"/>
    </xf>
    <xf numFmtId="49" fontId="14" fillId="4" borderId="1" xfId="2" quotePrefix="1" applyNumberFormat="1" applyFont="1" applyFill="1" applyBorder="1" applyAlignment="1">
      <alignment horizontal="center" vertical="center" wrapText="1"/>
    </xf>
    <xf numFmtId="49" fontId="8" fillId="4" borderId="5" xfId="6" quotePrefix="1" applyNumberFormat="1" applyFont="1" applyFill="1" applyBorder="1" applyAlignment="1">
      <alignment horizontal="center" vertical="center" wrapText="1"/>
    </xf>
    <xf numFmtId="49" fontId="8" fillId="4" borderId="5" xfId="6" applyNumberFormat="1" applyFont="1" applyFill="1" applyBorder="1" applyAlignment="1">
      <alignment horizontal="center" vertical="center" wrapText="1"/>
    </xf>
    <xf numFmtId="165" fontId="28" fillId="4" borderId="5" xfId="5" applyNumberFormat="1" applyFont="1" applyFill="1" applyBorder="1" applyAlignment="1">
      <alignment vertical="center"/>
    </xf>
    <xf numFmtId="165" fontId="27" fillId="4" borderId="5" xfId="5" applyNumberFormat="1" applyFont="1" applyFill="1" applyBorder="1">
      <alignment vertical="top"/>
    </xf>
    <xf numFmtId="3" fontId="28" fillId="4" borderId="1" xfId="5" applyNumberFormat="1" applyFont="1" applyFill="1" applyBorder="1" applyAlignment="1">
      <alignment vertical="center"/>
    </xf>
    <xf numFmtId="3" fontId="28" fillId="4" borderId="5" xfId="5" applyNumberFormat="1" applyFont="1" applyFill="1" applyBorder="1" applyAlignment="1">
      <alignment vertical="center"/>
    </xf>
    <xf numFmtId="3" fontId="28" fillId="4" borderId="1" xfId="5" applyNumberFormat="1" applyFont="1" applyFill="1" applyBorder="1" applyAlignment="1">
      <alignment horizontal="center" vertical="center"/>
    </xf>
    <xf numFmtId="3" fontId="28" fillId="4" borderId="1" xfId="5" applyNumberFormat="1" applyFont="1" applyFill="1" applyBorder="1" applyAlignment="1">
      <alignment horizontal="right" vertical="center"/>
    </xf>
    <xf numFmtId="0" fontId="39" fillId="0" borderId="0" xfId="2" applyNumberFormat="1" applyFont="1" applyFill="1" applyBorder="1" applyAlignment="1" applyProtection="1">
      <alignment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4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2" fontId="29" fillId="0" borderId="1" xfId="0" quotePrefix="1" applyNumberFormat="1" applyFont="1" applyBorder="1" applyAlignment="1">
      <alignment vertical="center" wrapText="1"/>
    </xf>
    <xf numFmtId="0" fontId="8" fillId="0" borderId="0" xfId="2" applyNumberFormat="1" applyFont="1" applyFill="1" applyAlignment="1" applyProtection="1">
      <alignment horizontal="left"/>
    </xf>
    <xf numFmtId="0" fontId="2" fillId="0" borderId="0" xfId="11"/>
    <xf numFmtId="0" fontId="2" fillId="0" borderId="0" xfId="11" applyAlignment="1">
      <alignment horizontal="right"/>
    </xf>
    <xf numFmtId="0" fontId="2" fillId="0" borderId="1" xfId="11" applyBorder="1" applyAlignment="1">
      <alignment horizontal="center" vertical="center" wrapText="1"/>
    </xf>
    <xf numFmtId="0" fontId="48" fillId="0" borderId="1" xfId="11" applyFont="1" applyBorder="1" applyAlignment="1">
      <alignment vertical="center"/>
    </xf>
    <xf numFmtId="0" fontId="48" fillId="0" borderId="1" xfId="11" applyFont="1" applyBorder="1" applyAlignment="1">
      <alignment vertical="center" wrapText="1"/>
    </xf>
    <xf numFmtId="2" fontId="48" fillId="0" borderId="1" xfId="11" applyNumberFormat="1" applyFont="1" applyBorder="1" applyAlignment="1">
      <alignment vertical="center"/>
    </xf>
    <xf numFmtId="0" fontId="2" fillId="0" borderId="1" xfId="11" applyBorder="1" applyAlignment="1">
      <alignment vertical="center"/>
    </xf>
    <xf numFmtId="0" fontId="2" fillId="0" borderId="1" xfId="11" applyBorder="1" applyAlignment="1">
      <alignment vertical="center" wrapText="1"/>
    </xf>
    <xf numFmtId="2" fontId="2" fillId="0" borderId="1" xfId="11" applyNumberFormat="1" applyBorder="1" applyAlignment="1">
      <alignment vertical="center"/>
    </xf>
    <xf numFmtId="0" fontId="8" fillId="0" borderId="0" xfId="2" applyNumberFormat="1" applyFont="1" applyFill="1" applyAlignment="1" applyProtection="1">
      <alignment horizontal="left" vertical="center" wrapText="1"/>
    </xf>
    <xf numFmtId="0" fontId="47" fillId="0" borderId="0" xfId="3" applyFont="1" applyAlignment="1">
      <alignment vertical="center" wrapText="1"/>
    </xf>
    <xf numFmtId="0" fontId="1" fillId="0" borderId="0" xfId="12"/>
    <xf numFmtId="0" fontId="1" fillId="0" borderId="0" xfId="12" applyAlignment="1">
      <alignment horizontal="right"/>
    </xf>
    <xf numFmtId="0" fontId="1" fillId="0" borderId="1" xfId="12" applyBorder="1" applyAlignment="1">
      <alignment horizontal="center" vertical="center" wrapText="1"/>
    </xf>
    <xf numFmtId="2" fontId="47" fillId="0" borderId="1" xfId="12" quotePrefix="1" applyNumberFormat="1" applyFont="1" applyBorder="1" applyAlignment="1">
      <alignment horizontal="center" vertical="center" wrapText="1"/>
    </xf>
    <xf numFmtId="2" fontId="29" fillId="0" borderId="1" xfId="12" quotePrefix="1" applyNumberFormat="1" applyFont="1" applyBorder="1" applyAlignment="1">
      <alignment vertical="center" wrapText="1"/>
    </xf>
    <xf numFmtId="0" fontId="29" fillId="0" borderId="1" xfId="12" quotePrefix="1" applyFont="1" applyBorder="1" applyAlignment="1">
      <alignment horizontal="center" vertical="center" wrapText="1"/>
    </xf>
    <xf numFmtId="2" fontId="29" fillId="0" borderId="1" xfId="12" quotePrefix="1" applyNumberFormat="1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165" fontId="28" fillId="0" borderId="1" xfId="5" applyNumberFormat="1" applyFont="1" applyBorder="1" applyAlignment="1">
      <alignment vertical="top" wrapText="1"/>
    </xf>
    <xf numFmtId="0" fontId="29" fillId="0" borderId="0" xfId="0" applyFont="1" applyAlignment="1">
      <alignment wrapText="1"/>
    </xf>
    <xf numFmtId="165" fontId="28" fillId="0" borderId="1" xfId="5" applyNumberFormat="1" applyFont="1" applyBorder="1" applyAlignment="1">
      <alignment vertical="center" wrapText="1"/>
    </xf>
    <xf numFmtId="0" fontId="41" fillId="0" borderId="1" xfId="1" applyFont="1" applyBorder="1" applyAlignment="1">
      <alignment wrapText="1"/>
    </xf>
    <xf numFmtId="49" fontId="15" fillId="2" borderId="1" xfId="2" applyNumberFormat="1" applyFont="1" applyFill="1" applyBorder="1" applyAlignment="1">
      <alignment horizontal="center" vertical="center" wrapText="1"/>
    </xf>
    <xf numFmtId="49" fontId="33" fillId="2" borderId="1" xfId="2" applyNumberFormat="1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justify" vertical="center" wrapText="1"/>
    </xf>
    <xf numFmtId="165" fontId="24" fillId="2" borderId="1" xfId="5" applyNumberFormat="1" applyFont="1" applyFill="1" applyBorder="1">
      <alignment vertical="top"/>
    </xf>
    <xf numFmtId="165" fontId="30" fillId="2" borderId="1" xfId="5" applyNumberFormat="1" applyFont="1" applyFill="1" applyBorder="1" applyAlignment="1">
      <alignment horizontal="center" vertical="center"/>
    </xf>
    <xf numFmtId="3" fontId="30" fillId="2" borderId="1" xfId="5" applyNumberFormat="1" applyFont="1" applyFill="1" applyBorder="1" applyAlignment="1">
      <alignment horizontal="right" vertical="center"/>
    </xf>
    <xf numFmtId="165" fontId="35" fillId="2" borderId="1" xfId="5" applyNumberFormat="1" applyFont="1" applyFill="1" applyBorder="1">
      <alignment vertical="top"/>
    </xf>
    <xf numFmtId="3" fontId="30" fillId="2" borderId="1" xfId="5" applyNumberFormat="1" applyFont="1" applyFill="1" applyBorder="1" applyAlignment="1">
      <alignment vertical="center"/>
    </xf>
    <xf numFmtId="2" fontId="15" fillId="2" borderId="1" xfId="2" quotePrefix="1" applyNumberFormat="1" applyFont="1" applyFill="1" applyBorder="1" applyAlignment="1">
      <alignment vertical="center" wrapText="1"/>
    </xf>
    <xf numFmtId="165" fontId="27" fillId="2" borderId="1" xfId="5" applyNumberFormat="1" applyFont="1" applyFill="1" applyBorder="1">
      <alignment vertical="top"/>
    </xf>
    <xf numFmtId="165" fontId="30" fillId="2" borderId="1" xfId="5" applyNumberFormat="1" applyFont="1" applyFill="1" applyBorder="1" applyAlignment="1">
      <alignment vertical="center"/>
    </xf>
    <xf numFmtId="2" fontId="31" fillId="2" borderId="1" xfId="2" quotePrefix="1" applyNumberFormat="1" applyFont="1" applyFill="1" applyBorder="1" applyAlignment="1">
      <alignment vertical="center" wrapText="1"/>
    </xf>
    <xf numFmtId="165" fontId="28" fillId="2" borderId="1" xfId="5" applyNumberFormat="1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horizontal="center" vertical="center" wrapText="1"/>
    </xf>
    <xf numFmtId="2" fontId="8" fillId="2" borderId="1" xfId="2" quotePrefix="1" applyNumberFormat="1" applyFont="1" applyFill="1" applyBorder="1" applyAlignment="1">
      <alignment horizontal="center" vertical="center" wrapText="1"/>
    </xf>
    <xf numFmtId="165" fontId="28" fillId="2" borderId="1" xfId="5" applyNumberFormat="1" applyFont="1" applyFill="1" applyBorder="1" applyAlignment="1">
      <alignment vertical="center"/>
    </xf>
    <xf numFmtId="0" fontId="33" fillId="2" borderId="1" xfId="2" applyFont="1" applyFill="1" applyBorder="1" applyAlignment="1">
      <alignment horizontal="center" vertical="center" wrapText="1"/>
    </xf>
    <xf numFmtId="2" fontId="15" fillId="2" borderId="1" xfId="7" quotePrefix="1" applyNumberFormat="1" applyFont="1" applyFill="1" applyBorder="1" applyAlignment="1">
      <alignment vertical="center" wrapText="1"/>
    </xf>
    <xf numFmtId="165" fontId="28" fillId="2" borderId="1" xfId="5" applyNumberFormat="1" applyFont="1" applyFill="1" applyBorder="1" applyAlignment="1">
      <alignment horizontal="left" vertical="center"/>
    </xf>
    <xf numFmtId="165" fontId="30" fillId="2" borderId="1" xfId="5" applyNumberFormat="1" applyFont="1" applyFill="1" applyBorder="1" applyAlignment="1">
      <alignment horizontal="right" vertical="center"/>
    </xf>
    <xf numFmtId="165" fontId="30" fillId="2" borderId="1" xfId="5" applyNumberFormat="1" applyFont="1" applyFill="1" applyBorder="1" applyAlignment="1">
      <alignment horizontal="left" vertical="center"/>
    </xf>
    <xf numFmtId="165" fontId="28" fillId="2" borderId="1" xfId="5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31" fillId="0" borderId="0" xfId="3" applyNumberFormat="1" applyFont="1" applyAlignment="1">
      <alignment horizontal="left" vertical="center" shrinkToFit="1"/>
    </xf>
    <xf numFmtId="0" fontId="46" fillId="0" borderId="0" xfId="2" applyFont="1" applyAlignment="1">
      <alignment horizontal="left" vertical="center" wrapText="1"/>
    </xf>
    <xf numFmtId="0" fontId="52" fillId="0" borderId="0" xfId="12" applyFont="1"/>
    <xf numFmtId="0" fontId="1" fillId="2" borderId="1" xfId="12" applyFill="1" applyBorder="1" applyAlignment="1">
      <alignment horizontal="center" vertical="center" wrapText="1"/>
    </xf>
    <xf numFmtId="0" fontId="52" fillId="0" borderId="0" xfId="11" applyFont="1"/>
    <xf numFmtId="0" fontId="51" fillId="0" borderId="0" xfId="12" applyFont="1"/>
    <xf numFmtId="0" fontId="2" fillId="2" borderId="1" xfId="11" applyFill="1" applyBorder="1" applyAlignment="1">
      <alignment horizontal="center" vertical="center" wrapText="1"/>
    </xf>
    <xf numFmtId="2" fontId="48" fillId="2" borderId="1" xfId="11" applyNumberFormat="1" applyFont="1" applyFill="1" applyBorder="1" applyAlignment="1">
      <alignment vertical="center"/>
    </xf>
    <xf numFmtId="2" fontId="2" fillId="2" borderId="1" xfId="11" applyNumberFormat="1" applyFill="1" applyBorder="1" applyAlignment="1">
      <alignment vertical="center"/>
    </xf>
    <xf numFmtId="0" fontId="48" fillId="2" borderId="1" xfId="11" applyFont="1" applyFill="1" applyBorder="1" applyAlignment="1">
      <alignment horizontal="center" vertical="center"/>
    </xf>
    <xf numFmtId="0" fontId="48" fillId="2" borderId="1" xfId="1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165" fontId="54" fillId="0" borderId="1" xfId="5" applyNumberFormat="1" applyFont="1" applyBorder="1" applyAlignment="1">
      <alignment vertical="top" wrapText="1"/>
    </xf>
    <xf numFmtId="165" fontId="54" fillId="4" borderId="1" xfId="5" applyNumberFormat="1" applyFont="1" applyFill="1" applyBorder="1" applyAlignment="1">
      <alignment vertical="top" wrapText="1"/>
    </xf>
    <xf numFmtId="0" fontId="19" fillId="0" borderId="5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41" fillId="0" borderId="1" xfId="2" applyFont="1" applyBorder="1" applyAlignment="1">
      <alignment horizontal="center" vertical="center" wrapText="1"/>
    </xf>
    <xf numFmtId="0" fontId="41" fillId="0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1" fillId="0" borderId="0" xfId="11" applyFont="1"/>
    <xf numFmtId="165" fontId="54" fillId="4" borderId="1" xfId="5" applyNumberFormat="1" applyFont="1" applyFill="1" applyBorder="1" applyAlignment="1">
      <alignment horizontal="left" vertical="center" wrapText="1"/>
    </xf>
    <xf numFmtId="0" fontId="34" fillId="4" borderId="5" xfId="2" applyFont="1" applyFill="1" applyBorder="1" applyAlignment="1">
      <alignment vertical="center" wrapText="1"/>
    </xf>
    <xf numFmtId="49" fontId="29" fillId="0" borderId="1" xfId="12" quotePrefix="1" applyNumberFormat="1" applyFont="1" applyBorder="1" applyAlignment="1">
      <alignment horizontal="center" vertical="center" wrapText="1"/>
    </xf>
    <xf numFmtId="0" fontId="29" fillId="0" borderId="1" xfId="0" quotePrefix="1" applyFont="1" applyBorder="1" applyAlignment="1">
      <alignment horizontal="center" vertical="center" wrapText="1"/>
    </xf>
    <xf numFmtId="2" fontId="29" fillId="0" borderId="1" xfId="0" quotePrefix="1" applyNumberFormat="1" applyFont="1" applyBorder="1" applyAlignment="1">
      <alignment horizontal="center" vertical="center" wrapText="1"/>
    </xf>
    <xf numFmtId="0" fontId="56" fillId="0" borderId="0" xfId="11" applyFont="1" applyAlignment="1">
      <alignment horizontal="left"/>
    </xf>
    <xf numFmtId="0" fontId="7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horizontal="center" vertical="top"/>
    </xf>
    <xf numFmtId="0" fontId="8" fillId="0" borderId="0" xfId="13" applyNumberFormat="1" applyFont="1" applyFill="1" applyBorder="1" applyAlignment="1" applyProtection="1">
      <alignment vertical="top"/>
    </xf>
    <xf numFmtId="0" fontId="8" fillId="0" borderId="0" xfId="13" applyNumberFormat="1" applyFont="1" applyFill="1" applyBorder="1" applyAlignment="1" applyProtection="1">
      <alignment vertical="top" wrapText="1"/>
    </xf>
    <xf numFmtId="0" fontId="8" fillId="0" borderId="0" xfId="13" applyFont="1" applyAlignment="1">
      <alignment horizontal="center"/>
    </xf>
    <xf numFmtId="0" fontId="57" fillId="0" borderId="0" xfId="13" applyNumberFormat="1" applyFont="1" applyFill="1" applyBorder="1" applyAlignment="1" applyProtection="1">
      <alignment vertical="top"/>
    </xf>
    <xf numFmtId="164" fontId="57" fillId="0" borderId="0" xfId="13" applyNumberFormat="1" applyFont="1"/>
    <xf numFmtId="0" fontId="23" fillId="0" borderId="0" xfId="13" applyNumberFormat="1" applyFont="1" applyFill="1" applyBorder="1" applyAlignment="1" applyProtection="1">
      <alignment vertical="center"/>
    </xf>
    <xf numFmtId="0" fontId="23" fillId="0" borderId="0" xfId="13" applyNumberFormat="1" applyFont="1" applyFill="1" applyBorder="1" applyAlignment="1" applyProtection="1">
      <alignment vertical="top"/>
    </xf>
    <xf numFmtId="0" fontId="23" fillId="0" borderId="0" xfId="13" applyNumberFormat="1" applyFont="1" applyFill="1" applyBorder="1" applyAlignment="1" applyProtection="1">
      <alignment vertical="top" wrapText="1"/>
    </xf>
    <xf numFmtId="0" fontId="23" fillId="0" borderId="0" xfId="13" applyFont="1" applyAlignment="1">
      <alignment horizontal="center" vertical="center"/>
    </xf>
    <xf numFmtId="0" fontId="23" fillId="0" borderId="0" xfId="13" applyFont="1" applyAlignment="1">
      <alignment horizontal="left" vertical="center"/>
    </xf>
    <xf numFmtId="0" fontId="7" fillId="0" borderId="1" xfId="13" applyNumberFormat="1" applyFont="1" applyFill="1" applyBorder="1" applyAlignment="1" applyProtection="1">
      <alignment vertical="top"/>
    </xf>
    <xf numFmtId="0" fontId="7" fillId="0" borderId="1" xfId="13" applyNumberFormat="1" applyFont="1" applyFill="1" applyBorder="1" applyAlignment="1" applyProtection="1">
      <alignment horizontal="center" vertical="top"/>
    </xf>
    <xf numFmtId="0" fontId="22" fillId="0" borderId="0" xfId="13" applyNumberFormat="1" applyFont="1" applyFill="1" applyBorder="1" applyAlignment="1" applyProtection="1">
      <alignment vertical="top"/>
    </xf>
    <xf numFmtId="0" fontId="20" fillId="2" borderId="1" xfId="13" applyNumberFormat="1" applyFont="1" applyFill="1" applyBorder="1" applyAlignment="1" applyProtection="1">
      <alignment horizontal="center" vertical="center"/>
    </xf>
    <xf numFmtId="0" fontId="19" fillId="2" borderId="1" xfId="13" applyNumberFormat="1" applyFont="1" applyFill="1" applyBorder="1" applyAlignment="1" applyProtection="1">
      <alignment horizontal="center" vertical="center" wrapText="1"/>
    </xf>
    <xf numFmtId="0" fontId="22" fillId="2" borderId="1" xfId="13" applyNumberFormat="1" applyFont="1" applyFill="1" applyBorder="1" applyAlignment="1" applyProtection="1">
      <alignment vertical="top"/>
    </xf>
    <xf numFmtId="0" fontId="58" fillId="2" borderId="1" xfId="13" applyNumberFormat="1" applyFont="1" applyFill="1" applyBorder="1" applyAlignment="1" applyProtection="1">
      <alignment horizontal="center" vertical="center"/>
    </xf>
    <xf numFmtId="0" fontId="7" fillId="4" borderId="1" xfId="13" applyNumberFormat="1" applyFont="1" applyFill="1" applyBorder="1" applyAlignment="1" applyProtection="1">
      <alignment horizontal="center" vertical="center"/>
    </xf>
    <xf numFmtId="0" fontId="8" fillId="4" borderId="1" xfId="13" applyNumberFormat="1" applyFont="1" applyFill="1" applyBorder="1" applyAlignment="1" applyProtection="1">
      <alignment horizontal="center" vertical="center"/>
    </xf>
    <xf numFmtId="0" fontId="8" fillId="2" borderId="1" xfId="13" applyNumberFormat="1" applyFont="1" applyFill="1" applyBorder="1" applyAlignment="1" applyProtection="1">
      <alignment horizontal="center" vertical="center" wrapText="1"/>
    </xf>
    <xf numFmtId="0" fontId="7" fillId="4" borderId="1" xfId="13" applyNumberFormat="1" applyFont="1" applyFill="1" applyBorder="1" applyAlignment="1" applyProtection="1">
      <alignment horizontal="center" vertical="center" wrapText="1"/>
    </xf>
    <xf numFmtId="0" fontId="10" fillId="4" borderId="1" xfId="13" applyNumberFormat="1" applyFont="1" applyFill="1" applyBorder="1" applyAlignment="1" applyProtection="1">
      <alignment vertical="center" wrapText="1"/>
    </xf>
    <xf numFmtId="2" fontId="8" fillId="4" borderId="1" xfId="2" quotePrefix="1" applyNumberFormat="1" applyFont="1" applyFill="1" applyBorder="1" applyAlignment="1">
      <alignment vertical="center" wrapText="1"/>
    </xf>
    <xf numFmtId="49" fontId="59" fillId="4" borderId="1" xfId="6" quotePrefix="1" applyNumberFormat="1" applyFont="1" applyFill="1" applyBorder="1" applyAlignment="1">
      <alignment horizontal="center" vertical="center" wrapText="1"/>
    </xf>
    <xf numFmtId="49" fontId="59" fillId="4" borderId="1" xfId="6" applyNumberFormat="1" applyFont="1" applyFill="1" applyBorder="1" applyAlignment="1">
      <alignment horizontal="center" vertical="center" wrapText="1"/>
    </xf>
    <xf numFmtId="0" fontId="15" fillId="2" borderId="1" xfId="13" applyNumberFormat="1" applyFont="1" applyFill="1" applyBorder="1" applyAlignment="1" applyProtection="1">
      <alignment horizontal="center" vertical="center"/>
    </xf>
    <xf numFmtId="0" fontId="15" fillId="2" borderId="1" xfId="13" applyNumberFormat="1" applyFont="1" applyFill="1" applyBorder="1" applyAlignment="1" applyProtection="1">
      <alignment horizontal="center" vertical="center" wrapText="1"/>
    </xf>
    <xf numFmtId="0" fontId="22" fillId="2" borderId="1" xfId="13" applyNumberFormat="1" applyFont="1" applyFill="1" applyBorder="1" applyAlignment="1" applyProtection="1">
      <alignment vertical="top" wrapText="1"/>
    </xf>
    <xf numFmtId="2" fontId="20" fillId="2" borderId="1" xfId="6" quotePrefix="1" applyNumberFormat="1" applyFont="1" applyFill="1" applyBorder="1" applyAlignment="1">
      <alignment vertical="center" wrapText="1"/>
    </xf>
    <xf numFmtId="49" fontId="22" fillId="2" borderId="1" xfId="6" quotePrefix="1" applyNumberFormat="1" applyFont="1" applyFill="1" applyBorder="1" applyAlignment="1">
      <alignment horizontal="center" vertical="center" wrapText="1"/>
    </xf>
    <xf numFmtId="49" fontId="22" fillId="2" borderId="1" xfId="6" applyNumberFormat="1" applyFont="1" applyFill="1" applyBorder="1" applyAlignment="1">
      <alignment horizontal="center" vertical="center" wrapText="1"/>
    </xf>
    <xf numFmtId="49" fontId="20" fillId="2" borderId="1" xfId="6" quotePrefix="1" applyNumberFormat="1" applyFont="1" applyFill="1" applyBorder="1" applyAlignment="1">
      <alignment horizontal="center" vertical="center" wrapText="1"/>
    </xf>
    <xf numFmtId="2" fontId="60" fillId="0" borderId="1" xfId="0" quotePrefix="1" applyNumberFormat="1" applyFont="1" applyBorder="1" applyAlignment="1">
      <alignment horizontal="center" vertical="center" wrapText="1"/>
    </xf>
    <xf numFmtId="0" fontId="60" fillId="0" borderId="1" xfId="0" quotePrefix="1" applyFont="1" applyBorder="1" applyAlignment="1">
      <alignment horizontal="center" vertical="center" wrapText="1"/>
    </xf>
    <xf numFmtId="0" fontId="8" fillId="4" borderId="1" xfId="13" applyNumberFormat="1" applyFont="1" applyFill="1" applyBorder="1" applyAlignment="1" applyProtection="1">
      <alignment horizontal="center" vertical="center" wrapText="1"/>
    </xf>
    <xf numFmtId="0" fontId="15" fillId="4" borderId="1" xfId="13" applyNumberFormat="1" applyFont="1" applyFill="1" applyBorder="1" applyAlignment="1" applyProtection="1">
      <alignment horizontal="center" vertical="center" wrapText="1"/>
    </xf>
    <xf numFmtId="0" fontId="10" fillId="4" borderId="1" xfId="2" applyFont="1" applyFill="1" applyBorder="1" applyAlignment="1">
      <alignment horizontal="left" vertical="top" wrapText="1"/>
    </xf>
    <xf numFmtId="2" fontId="8" fillId="4" borderId="1" xfId="6" applyNumberFormat="1" applyFont="1" applyFill="1" applyBorder="1" applyAlignment="1">
      <alignment vertical="center" wrapText="1"/>
    </xf>
    <xf numFmtId="49" fontId="15" fillId="4" borderId="1" xfId="13" applyNumberFormat="1" applyFont="1" applyFill="1" applyBorder="1" applyAlignment="1">
      <alignment horizontal="center" vertical="center"/>
    </xf>
    <xf numFmtId="49" fontId="15" fillId="4" borderId="1" xfId="13" quotePrefix="1" applyNumberFormat="1" applyFont="1" applyFill="1" applyBorder="1" applyAlignment="1">
      <alignment horizontal="center" vertical="center"/>
    </xf>
    <xf numFmtId="0" fontId="7" fillId="2" borderId="1" xfId="13" applyNumberFormat="1" applyFont="1" applyFill="1" applyBorder="1" applyAlignment="1" applyProtection="1">
      <alignment horizontal="center" vertical="center" wrapText="1"/>
    </xf>
    <xf numFmtId="0" fontId="10" fillId="2" borderId="1" xfId="13" applyNumberFormat="1" applyFont="1" applyFill="1" applyBorder="1" applyAlignment="1" applyProtection="1">
      <alignment vertical="top" wrapText="1"/>
    </xf>
    <xf numFmtId="2" fontId="61" fillId="2" borderId="1" xfId="0" quotePrefix="1" applyNumberFormat="1" applyFont="1" applyFill="1" applyBorder="1" applyAlignment="1">
      <alignment vertical="center" wrapText="1"/>
    </xf>
    <xf numFmtId="2" fontId="61" fillId="2" borderId="1" xfId="0" applyNumberFormat="1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 vertical="center" wrapText="1"/>
    </xf>
    <xf numFmtId="0" fontId="61" fillId="2" borderId="1" xfId="0" quotePrefix="1" applyFont="1" applyFill="1" applyBorder="1" applyAlignment="1">
      <alignment horizontal="center" vertical="center" wrapText="1"/>
    </xf>
    <xf numFmtId="0" fontId="10" fillId="4" borderId="1" xfId="14" applyFont="1" applyFill="1" applyBorder="1" applyAlignment="1">
      <alignment horizontal="left" vertical="center" wrapText="1"/>
    </xf>
    <xf numFmtId="2" fontId="8" fillId="4" borderId="1" xfId="6" quotePrefix="1" applyNumberFormat="1" applyFont="1" applyFill="1" applyBorder="1" applyAlignment="1">
      <alignment vertical="center" wrapText="1"/>
    </xf>
    <xf numFmtId="0" fontId="10" fillId="4" borderId="1" xfId="14" applyFont="1" applyFill="1" applyBorder="1" applyAlignment="1">
      <alignment vertical="center" wrapText="1"/>
    </xf>
    <xf numFmtId="2" fontId="15" fillId="4" borderId="1" xfId="2" quotePrefix="1" applyNumberFormat="1" applyFont="1" applyFill="1" applyBorder="1" applyAlignment="1">
      <alignment horizontal="center" vertical="center" wrapText="1"/>
    </xf>
    <xf numFmtId="0" fontId="15" fillId="4" borderId="1" xfId="2" quotePrefix="1" applyFont="1" applyFill="1" applyBorder="1" applyAlignment="1">
      <alignment horizontal="center" vertical="center" wrapText="1"/>
    </xf>
    <xf numFmtId="49" fontId="15" fillId="4" borderId="1" xfId="6" quotePrefix="1" applyNumberFormat="1" applyFont="1" applyFill="1" applyBorder="1" applyAlignment="1">
      <alignment horizontal="center" vertical="center" wrapText="1"/>
    </xf>
    <xf numFmtId="0" fontId="10" fillId="4" borderId="1" xfId="13" applyNumberFormat="1" applyFont="1" applyFill="1" applyBorder="1" applyAlignment="1" applyProtection="1">
      <alignment vertical="top" wrapText="1"/>
    </xf>
    <xf numFmtId="0" fontId="62" fillId="0" borderId="0" xfId="13" applyNumberFormat="1" applyFont="1" applyFill="1" applyBorder="1" applyAlignment="1" applyProtection="1">
      <alignment vertical="top"/>
    </xf>
    <xf numFmtId="0" fontId="8" fillId="2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left" vertical="top" wrapText="1"/>
    </xf>
    <xf numFmtId="2" fontId="14" fillId="0" borderId="1" xfId="0" quotePrefix="1" applyNumberFormat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2" fontId="29" fillId="0" borderId="1" xfId="15" quotePrefix="1" applyNumberFormat="1" applyFont="1" applyBorder="1" applyAlignment="1">
      <alignment vertical="center" wrapText="1"/>
    </xf>
    <xf numFmtId="0" fontId="51" fillId="4" borderId="1" xfId="13" applyNumberFormat="1" applyFont="1" applyFill="1" applyBorder="1" applyAlignment="1" applyProtection="1">
      <alignment horizontal="center" vertical="center" wrapText="1"/>
    </xf>
    <xf numFmtId="49" fontId="19" fillId="4" borderId="1" xfId="13" applyNumberFormat="1" applyFont="1" applyFill="1" applyBorder="1" applyAlignment="1">
      <alignment horizontal="center" vertical="center"/>
    </xf>
    <xf numFmtId="0" fontId="29" fillId="4" borderId="1" xfId="13" applyNumberFormat="1" applyFont="1" applyFill="1" applyBorder="1" applyAlignment="1" applyProtection="1">
      <alignment horizontal="center" vertical="center"/>
    </xf>
    <xf numFmtId="0" fontId="29" fillId="4" borderId="1" xfId="13" applyFont="1" applyFill="1" applyBorder="1" applyAlignment="1">
      <alignment vertical="center" wrapText="1"/>
    </xf>
    <xf numFmtId="0" fontId="31" fillId="4" borderId="1" xfId="13" applyNumberFormat="1" applyFont="1" applyFill="1" applyBorder="1" applyAlignment="1" applyProtection="1">
      <alignment horizontal="center" vertical="center"/>
    </xf>
    <xf numFmtId="49" fontId="31" fillId="4" borderId="1" xfId="13" applyNumberFormat="1" applyFont="1" applyFill="1" applyBorder="1" applyAlignment="1" applyProtection="1">
      <alignment horizontal="center" vertical="center"/>
    </xf>
    <xf numFmtId="0" fontId="8" fillId="4" borderId="1" xfId="13" applyNumberFormat="1" applyFont="1" applyFill="1" applyBorder="1" applyAlignment="1" applyProtection="1">
      <alignment horizontal="left" vertical="center" wrapText="1"/>
    </xf>
    <xf numFmtId="49" fontId="15" fillId="4" borderId="1" xfId="13" applyNumberFormat="1" applyFont="1" applyFill="1" applyBorder="1" applyAlignment="1" applyProtection="1">
      <alignment horizontal="center" vertical="center"/>
    </xf>
    <xf numFmtId="0" fontId="10" fillId="0" borderId="0" xfId="13" applyNumberFormat="1" applyFont="1" applyFill="1" applyBorder="1" applyAlignment="1" applyProtection="1">
      <alignment vertical="top"/>
    </xf>
    <xf numFmtId="0" fontId="10" fillId="4" borderId="1" xfId="13" applyNumberFormat="1" applyFont="1" applyFill="1" applyBorder="1" applyAlignment="1" applyProtection="1">
      <alignment horizontal="center" vertical="center"/>
    </xf>
    <xf numFmtId="1" fontId="15" fillId="4" borderId="1" xfId="13" applyNumberFormat="1" applyFont="1" applyFill="1" applyBorder="1" applyAlignment="1" applyProtection="1">
      <alignment horizontal="center" vertical="center"/>
    </xf>
    <xf numFmtId="1" fontId="15" fillId="4" borderId="1" xfId="13" applyNumberFormat="1" applyFont="1" applyFill="1" applyBorder="1" applyAlignment="1" applyProtection="1">
      <alignment horizontal="center" vertical="center" wrapText="1"/>
    </xf>
    <xf numFmtId="49" fontId="15" fillId="4" borderId="1" xfId="13" applyNumberFormat="1" applyFont="1" applyFill="1" applyBorder="1" applyAlignment="1" applyProtection="1">
      <alignment horizontal="center" vertical="center" wrapText="1"/>
    </xf>
    <xf numFmtId="0" fontId="8" fillId="2" borderId="1" xfId="13" applyNumberFormat="1" applyFont="1" applyFill="1" applyBorder="1" applyAlignment="1" applyProtection="1">
      <alignment horizontal="center" vertical="center"/>
    </xf>
    <xf numFmtId="0" fontId="10" fillId="4" borderId="1" xfId="2" applyFont="1" applyFill="1" applyBorder="1" applyAlignment="1">
      <alignment wrapText="1"/>
    </xf>
    <xf numFmtId="0" fontId="20" fillId="2" borderId="1" xfId="13" applyFont="1" applyFill="1" applyBorder="1" applyAlignment="1">
      <alignment horizontal="left" vertical="center" wrapText="1"/>
    </xf>
    <xf numFmtId="0" fontId="22" fillId="2" borderId="1" xfId="13" applyNumberFormat="1" applyFont="1" applyFill="1" applyBorder="1" applyAlignment="1" applyProtection="1">
      <alignment horizontal="center" vertical="center" wrapText="1"/>
    </xf>
    <xf numFmtId="49" fontId="20" fillId="2" borderId="1" xfId="13" applyNumberFormat="1" applyFont="1" applyFill="1" applyBorder="1" applyAlignment="1" applyProtection="1">
      <alignment horizontal="center" vertical="center"/>
    </xf>
    <xf numFmtId="0" fontId="63" fillId="0" borderId="1" xfId="13" applyNumberFormat="1" applyFont="1" applyFill="1" applyBorder="1" applyAlignment="1" applyProtection="1">
      <alignment horizontal="center"/>
    </xf>
    <xf numFmtId="0" fontId="63" fillId="0" borderId="1" xfId="13" applyNumberFormat="1" applyFont="1" applyFill="1" applyBorder="1" applyAlignment="1" applyProtection="1">
      <alignment horizontal="center" vertical="top"/>
    </xf>
    <xf numFmtId="0" fontId="63" fillId="0" borderId="1" xfId="13" applyNumberFormat="1" applyFont="1" applyFill="1" applyBorder="1" applyAlignment="1" applyProtection="1">
      <alignment horizontal="center" wrapText="1"/>
    </xf>
    <xf numFmtId="0" fontId="63" fillId="0" borderId="1" xfId="13" applyNumberFormat="1" applyFont="1" applyFill="1" applyBorder="1" applyAlignment="1" applyProtection="1">
      <alignment horizontal="center" vertical="center" wrapText="1"/>
    </xf>
    <xf numFmtId="49" fontId="37" fillId="0" borderId="1" xfId="13" applyNumberFormat="1" applyFont="1" applyFill="1" applyBorder="1" applyAlignment="1" applyProtection="1">
      <alignment horizontal="center" vertical="center" wrapText="1"/>
    </xf>
    <xf numFmtId="0" fontId="8" fillId="0" borderId="1" xfId="13" applyNumberFormat="1" applyFont="1" applyFill="1" applyBorder="1" applyAlignment="1" applyProtection="1">
      <alignment horizontal="center" vertical="center" wrapText="1"/>
    </xf>
    <xf numFmtId="0" fontId="8" fillId="0" borderId="1" xfId="13" applyNumberFormat="1" applyFont="1" applyFill="1" applyBorder="1" applyAlignment="1" applyProtection="1">
      <alignment horizontal="center" vertical="center"/>
    </xf>
    <xf numFmtId="0" fontId="18" fillId="0" borderId="0" xfId="13" applyNumberFormat="1" applyFont="1" applyFill="1" applyBorder="1" applyAlignment="1" applyProtection="1">
      <alignment vertical="top"/>
    </xf>
    <xf numFmtId="0" fontId="39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vertical="center"/>
    </xf>
    <xf numFmtId="0" fontId="7" fillId="0" borderId="0" xfId="13" applyNumberFormat="1" applyFont="1" applyFill="1" applyBorder="1" applyAlignment="1" applyProtection="1">
      <alignment horizontal="left"/>
    </xf>
    <xf numFmtId="0" fontId="31" fillId="0" borderId="1" xfId="0" quotePrefix="1" applyFont="1" applyBorder="1" applyAlignment="1">
      <alignment horizontal="center" vertical="center" wrapText="1"/>
    </xf>
    <xf numFmtId="2" fontId="31" fillId="0" borderId="1" xfId="0" quotePrefix="1" applyNumberFormat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13" fillId="0" borderId="5" xfId="3" applyBorder="1" applyAlignment="1">
      <alignment horizontal="center" vertical="center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29" fillId="4" borderId="1" xfId="2" quotePrefix="1" applyFont="1" applyFill="1" applyBorder="1" applyAlignment="1">
      <alignment horizontal="center" vertical="center" wrapText="1"/>
    </xf>
    <xf numFmtId="0" fontId="29" fillId="4" borderId="1" xfId="2" applyFont="1" applyFill="1" applyBorder="1" applyAlignment="1">
      <alignment horizontal="center" vertical="center" wrapText="1"/>
    </xf>
    <xf numFmtId="49" fontId="29" fillId="4" borderId="1" xfId="2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quotePrefix="1" applyNumberFormat="1" applyFont="1" applyFill="1" applyBorder="1" applyAlignment="1">
      <alignment vertical="center" wrapText="1"/>
    </xf>
    <xf numFmtId="0" fontId="10" fillId="4" borderId="1" xfId="13" applyNumberFormat="1" applyFont="1" applyFill="1" applyBorder="1" applyAlignment="1" applyProtection="1">
      <alignment horizontal="left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41" fillId="0" borderId="5" xfId="1" applyFont="1" applyFill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textRotation="90" wrapText="1"/>
    </xf>
    <xf numFmtId="3" fontId="18" fillId="0" borderId="1" xfId="1" applyNumberFormat="1" applyFont="1" applyFill="1" applyBorder="1" applyAlignment="1">
      <alignment horizontal="center" vertical="center" wrapText="1"/>
    </xf>
    <xf numFmtId="0" fontId="44" fillId="0" borderId="8" xfId="1" applyFont="1" applyFill="1" applyBorder="1" applyAlignment="1">
      <alignment horizontal="center" vertical="center" wrapText="1"/>
    </xf>
    <xf numFmtId="0" fontId="43" fillId="0" borderId="5" xfId="1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165" fontId="30" fillId="2" borderId="1" xfId="2" applyNumberFormat="1" applyFont="1" applyFill="1" applyBorder="1" applyAlignment="1">
      <alignment horizontal="center" vertical="center"/>
    </xf>
    <xf numFmtId="165" fontId="24" fillId="2" borderId="1" xfId="2" applyNumberFormat="1" applyFont="1" applyFill="1" applyBorder="1" applyAlignment="1">
      <alignment horizontal="center" vertical="center"/>
    </xf>
    <xf numFmtId="3" fontId="25" fillId="2" borderId="1" xfId="2" applyNumberFormat="1" applyFont="1" applyFill="1" applyBorder="1" applyAlignment="1">
      <alignment horizontal="right" vertical="center"/>
    </xf>
    <xf numFmtId="0" fontId="7" fillId="0" borderId="0" xfId="13" applyNumberFormat="1" applyFont="1" applyFill="1" applyBorder="1" applyAlignment="1" applyProtection="1">
      <alignment horizontal="center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66" fillId="4" borderId="5" xfId="5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51" fillId="0" borderId="0" xfId="12" applyFont="1" applyAlignment="1">
      <alignment wrapText="1"/>
    </xf>
    <xf numFmtId="0" fontId="51" fillId="0" borderId="0" xfId="0" applyFont="1" applyAlignment="1">
      <alignment wrapText="1"/>
    </xf>
    <xf numFmtId="0" fontId="49" fillId="0" borderId="0" xfId="12" applyFont="1" applyAlignment="1">
      <alignment horizontal="center" wrapText="1"/>
    </xf>
    <xf numFmtId="0" fontId="50" fillId="0" borderId="0" xfId="12" applyFont="1" applyAlignment="1">
      <alignment horizontal="center"/>
    </xf>
    <xf numFmtId="0" fontId="1" fillId="0" borderId="1" xfId="12" applyBorder="1" applyAlignment="1">
      <alignment horizontal="center" vertical="center" wrapText="1"/>
    </xf>
    <xf numFmtId="0" fontId="1" fillId="2" borderId="1" xfId="12" applyFill="1" applyBorder="1" applyAlignment="1">
      <alignment horizontal="center" vertical="center" wrapText="1"/>
    </xf>
    <xf numFmtId="0" fontId="4" fillId="0" borderId="1" xfId="12" applyFont="1" applyBorder="1" applyAlignment="1">
      <alignment horizontal="center" vertical="center" wrapText="1"/>
    </xf>
    <xf numFmtId="0" fontId="48" fillId="0" borderId="3" xfId="1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1" fillId="0" borderId="0" xfId="11" applyFont="1" applyAlignment="1">
      <alignment wrapText="1"/>
    </xf>
    <xf numFmtId="0" fontId="48" fillId="0" borderId="4" xfId="11" applyFont="1" applyBorder="1" applyAlignment="1">
      <alignment horizontal="center" vertical="center"/>
    </xf>
    <xf numFmtId="0" fontId="2" fillId="0" borderId="3" xfId="11" applyBorder="1" applyAlignment="1"/>
    <xf numFmtId="0" fontId="2" fillId="0" borderId="2" xfId="11" applyBorder="1" applyAlignment="1"/>
    <xf numFmtId="0" fontId="49" fillId="0" borderId="0" xfId="11" applyFont="1" applyAlignment="1">
      <alignment horizontal="center" wrapText="1"/>
    </xf>
    <xf numFmtId="0" fontId="50" fillId="0" borderId="0" xfId="11" applyFont="1" applyAlignment="1">
      <alignment horizontal="center"/>
    </xf>
    <xf numFmtId="0" fontId="2" fillId="0" borderId="1" xfId="11" applyBorder="1" applyAlignment="1">
      <alignment horizontal="center" vertical="center" wrapText="1"/>
    </xf>
    <xf numFmtId="0" fontId="2" fillId="2" borderId="1" xfId="11" applyFill="1" applyBorder="1" applyAlignment="1">
      <alignment horizontal="center" vertical="center" wrapText="1"/>
    </xf>
    <xf numFmtId="0" fontId="52" fillId="0" borderId="1" xfId="12" applyFont="1" applyBorder="1" applyAlignment="1">
      <alignment horizontal="center" vertical="center" wrapText="1"/>
    </xf>
    <xf numFmtId="0" fontId="48" fillId="0" borderId="0" xfId="12" applyFont="1" applyAlignment="1">
      <alignment horizontal="center"/>
    </xf>
    <xf numFmtId="0" fontId="1" fillId="0" borderId="0" xfId="12" applyAlignment="1">
      <alignment horizontal="center"/>
    </xf>
    <xf numFmtId="0" fontId="49" fillId="0" borderId="0" xfId="12" applyFont="1" applyAlignment="1">
      <alignment horizontal="center"/>
    </xf>
    <xf numFmtId="0" fontId="65" fillId="0" borderId="1" xfId="12" applyFont="1" applyBorder="1" applyAlignment="1">
      <alignment horizontal="center" vertical="center" wrapText="1"/>
    </xf>
    <xf numFmtId="0" fontId="53" fillId="0" borderId="1" xfId="12" applyFont="1" applyBorder="1" applyAlignment="1">
      <alignment horizontal="center" vertical="center" wrapText="1"/>
    </xf>
    <xf numFmtId="0" fontId="52" fillId="2" borderId="1" xfId="12" applyFont="1" applyFill="1" applyBorder="1" applyAlignment="1">
      <alignment horizontal="center" vertical="center" wrapText="1"/>
    </xf>
    <xf numFmtId="0" fontId="11" fillId="0" borderId="0" xfId="2" applyNumberFormat="1" applyFont="1" applyFill="1" applyBorder="1" applyAlignment="1" applyProtection="1">
      <alignment vertical="center" wrapText="1"/>
    </xf>
    <xf numFmtId="0" fontId="8" fillId="0" borderId="0" xfId="1" applyFont="1" applyAlignment="1"/>
    <xf numFmtId="0" fontId="8" fillId="0" borderId="0" xfId="2" applyFont="1" applyAlignment="1"/>
    <xf numFmtId="0" fontId="19" fillId="0" borderId="12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textRotation="90" wrapText="1"/>
    </xf>
    <xf numFmtId="0" fontId="7" fillId="0" borderId="9" xfId="1" applyFont="1" applyFill="1" applyBorder="1" applyAlignment="1">
      <alignment horizontal="center" vertical="center" textRotation="90" wrapText="1"/>
    </xf>
    <xf numFmtId="0" fontId="7" fillId="0" borderId="5" xfId="1" applyFont="1" applyFill="1" applyBorder="1" applyAlignment="1">
      <alignment horizontal="center" vertical="center" textRotation="90" wrapText="1"/>
    </xf>
    <xf numFmtId="0" fontId="41" fillId="0" borderId="12" xfId="1" applyFont="1" applyFill="1" applyBorder="1" applyAlignment="1">
      <alignment horizontal="center" vertical="center" wrapText="1"/>
    </xf>
    <xf numFmtId="0" fontId="41" fillId="0" borderId="9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46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40" fillId="0" borderId="15" xfId="1" applyFont="1" applyFill="1" applyBorder="1" applyAlignment="1">
      <alignment horizontal="center" vertical="center" wrapText="1"/>
    </xf>
    <xf numFmtId="0" fontId="40" fillId="0" borderId="14" xfId="1" applyFont="1" applyFill="1" applyBorder="1" applyAlignment="1">
      <alignment horizontal="center" vertical="center" wrapText="1"/>
    </xf>
    <xf numFmtId="0" fontId="40" fillId="0" borderId="13" xfId="1" applyFont="1" applyFill="1" applyBorder="1" applyAlignment="1">
      <alignment horizontal="center" vertical="center" wrapText="1"/>
    </xf>
    <xf numFmtId="0" fontId="40" fillId="0" borderId="11" xfId="1" applyFont="1" applyFill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 wrapText="1"/>
    </xf>
    <xf numFmtId="0" fontId="40" fillId="0" borderId="10" xfId="1" applyFont="1" applyFill="1" applyBorder="1" applyAlignment="1">
      <alignment horizontal="center" vertical="center" wrapText="1"/>
    </xf>
    <xf numFmtId="0" fontId="40" fillId="0" borderId="8" xfId="1" applyFont="1" applyFill="1" applyBorder="1" applyAlignment="1">
      <alignment horizontal="center" vertical="center" wrapText="1"/>
    </xf>
    <xf numFmtId="0" fontId="40" fillId="0" borderId="7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0" xfId="2" applyNumberFormat="1" applyFont="1" applyFill="1" applyAlignment="1" applyProtection="1">
      <alignment horizontal="left" wrapText="1"/>
    </xf>
    <xf numFmtId="0" fontId="15" fillId="0" borderId="0" xfId="1" applyNumberFormat="1" applyFont="1" applyFill="1" applyBorder="1" applyAlignment="1">
      <alignment horizontal="left" vertical="center" shrinkToFit="1"/>
    </xf>
    <xf numFmtId="0" fontId="14" fillId="0" borderId="0" xfId="3" applyNumberFormat="1" applyFont="1" applyAlignment="1">
      <alignment horizontal="left" vertical="center" shrinkToFit="1"/>
    </xf>
    <xf numFmtId="0" fontId="15" fillId="0" borderId="2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41" fillId="0" borderId="15" xfId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8" fillId="0" borderId="0" xfId="2" applyNumberFormat="1" applyFont="1" applyFill="1" applyBorder="1" applyAlignment="1" applyProtection="1">
      <alignment horizontal="center" vertical="top" wrapText="1"/>
    </xf>
    <xf numFmtId="0" fontId="20" fillId="0" borderId="0" xfId="2" applyNumberFormat="1" applyFont="1" applyFill="1" applyBorder="1" applyAlignment="1" applyProtection="1">
      <alignment horizontal="center" vertical="top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47" fillId="0" borderId="0" xfId="3" applyFont="1" applyAlignment="1">
      <alignment vertical="center" wrapText="1"/>
    </xf>
    <xf numFmtId="0" fontId="8" fillId="0" borderId="0" xfId="2" applyNumberFormat="1" applyFont="1" applyFill="1" applyAlignment="1" applyProtection="1">
      <alignment horizontal="left"/>
    </xf>
    <xf numFmtId="0" fontId="13" fillId="0" borderId="0" xfId="3" applyAlignment="1">
      <alignment horizontal="left"/>
    </xf>
    <xf numFmtId="0" fontId="8" fillId="0" borderId="1" xfId="13" applyNumberFormat="1" applyFont="1" applyFill="1" applyBorder="1" applyAlignment="1" applyProtection="1">
      <alignment horizontal="center" vertical="center"/>
    </xf>
    <xf numFmtId="0" fontId="10" fillId="4" borderId="1" xfId="13" applyNumberFormat="1" applyFont="1" applyFill="1" applyBorder="1" applyAlignment="1" applyProtection="1">
      <alignment horizontal="left" vertical="top" wrapText="1"/>
    </xf>
    <xf numFmtId="0" fontId="7" fillId="4" borderId="1" xfId="2" applyFill="1" applyBorder="1" applyAlignment="1">
      <alignment horizontal="left" vertical="top" wrapText="1"/>
    </xf>
    <xf numFmtId="0" fontId="8" fillId="0" borderId="0" xfId="13" applyNumberFormat="1" applyFont="1" applyFill="1" applyBorder="1" applyAlignment="1" applyProtection="1">
      <alignment vertical="top" wrapText="1"/>
    </xf>
    <xf numFmtId="0" fontId="8" fillId="0" borderId="0" xfId="2" applyFont="1" applyAlignment="1">
      <alignment vertical="top"/>
    </xf>
    <xf numFmtId="0" fontId="7" fillId="0" borderId="0" xfId="13" applyNumberFormat="1" applyFont="1" applyFill="1" applyBorder="1" applyAlignment="1" applyProtection="1">
      <alignment horizontal="left" vertical="center"/>
    </xf>
    <xf numFmtId="0" fontId="7" fillId="0" borderId="0" xfId="2" applyFont="1" applyAlignment="1">
      <alignment vertical="center"/>
    </xf>
    <xf numFmtId="0" fontId="8" fillId="0" borderId="1" xfId="13" applyNumberFormat="1" applyFont="1" applyFill="1" applyBorder="1" applyAlignment="1" applyProtection="1">
      <alignment horizontal="center" vertical="center" wrapText="1"/>
    </xf>
    <xf numFmtId="0" fontId="64" fillId="0" borderId="0" xfId="13" applyFont="1" applyBorder="1" applyAlignment="1" applyProtection="1">
      <alignment horizontal="center" wrapText="1"/>
      <protection locked="0"/>
    </xf>
    <xf numFmtId="0" fontId="12" fillId="0" borderId="1" xfId="13" applyNumberFormat="1" applyFont="1" applyFill="1" applyBorder="1" applyAlignment="1" applyProtection="1">
      <alignment horizontal="center" vertical="center" wrapText="1"/>
    </xf>
    <xf numFmtId="0" fontId="51" fillId="4" borderId="12" xfId="13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6">
    <cellStyle name="Normal_Доходи_02) Додатки 2017 Друк" xfId="4"/>
    <cellStyle name="Звичайний_Додаток _ 3 зм_ни 4575" xfId="5"/>
    <cellStyle name="Обычный" xfId="0" builtinId="0"/>
    <cellStyle name="Обычный 15 2" xfId="10"/>
    <cellStyle name="Обычный 2" xfId="3"/>
    <cellStyle name="Обычный 3" xfId="2"/>
    <cellStyle name="Обычный 3 2" xfId="9"/>
    <cellStyle name="Обычный 3 2 2" xfId="14"/>
    <cellStyle name="Обычный 4" xfId="11"/>
    <cellStyle name="Обычный 4 2" xfId="15"/>
    <cellStyle name="Обычный 5" xfId="12"/>
    <cellStyle name="Обычный 9" xfId="8"/>
    <cellStyle name="Обычный_02) Додатки 2017 Друк" xfId="1"/>
    <cellStyle name="Обычный_06042017" xfId="7"/>
    <cellStyle name="Обычный_ДОД 3 рай.сес." xfId="6"/>
    <cellStyle name="Обычный_ДОД ПРОЕКТ 1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zoomScaleNormal="100" workbookViewId="0">
      <selection activeCell="D2" sqref="D2:F3"/>
    </sheetView>
  </sheetViews>
  <sheetFormatPr defaultRowHeight="15" x14ac:dyDescent="0.25"/>
  <cols>
    <col min="1" max="1" width="11.28515625" style="124" customWidth="1"/>
    <col min="2" max="2" width="41" style="124" customWidth="1"/>
    <col min="3" max="3" width="14.140625" style="124" customWidth="1"/>
    <col min="4" max="4" width="14" style="124" customWidth="1"/>
    <col min="5" max="5" width="14.140625" style="124" customWidth="1"/>
    <col min="6" max="6" width="14.7109375" style="124" customWidth="1"/>
    <col min="7" max="16384" width="9.140625" style="124"/>
  </cols>
  <sheetData>
    <row r="1" spans="1:6" ht="33.75" customHeight="1" x14ac:dyDescent="0.25">
      <c r="D1" s="164" t="s">
        <v>0</v>
      </c>
    </row>
    <row r="2" spans="1:6" ht="19.5" customHeight="1" x14ac:dyDescent="0.25">
      <c r="D2" s="322"/>
      <c r="E2" s="323"/>
      <c r="F2" s="323"/>
    </row>
    <row r="3" spans="1:6" ht="34.5" customHeight="1" x14ac:dyDescent="0.25">
      <c r="D3" s="323"/>
      <c r="E3" s="323"/>
      <c r="F3" s="323"/>
    </row>
    <row r="5" spans="1:6" ht="25.5" customHeight="1" x14ac:dyDescent="0.3">
      <c r="A5" s="324" t="s">
        <v>322</v>
      </c>
      <c r="B5" s="325"/>
      <c r="C5" s="325"/>
      <c r="D5" s="325"/>
      <c r="E5" s="325"/>
      <c r="F5" s="325"/>
    </row>
    <row r="6" spans="1:6" ht="10.5" customHeight="1" x14ac:dyDescent="0.25">
      <c r="F6" s="125" t="s">
        <v>1</v>
      </c>
    </row>
    <row r="7" spans="1:6" x14ac:dyDescent="0.25">
      <c r="A7" s="326" t="s">
        <v>2</v>
      </c>
      <c r="B7" s="326" t="s">
        <v>3</v>
      </c>
      <c r="C7" s="327" t="s">
        <v>4</v>
      </c>
      <c r="D7" s="326" t="s">
        <v>5</v>
      </c>
      <c r="E7" s="326" t="s">
        <v>6</v>
      </c>
      <c r="F7" s="326"/>
    </row>
    <row r="8" spans="1:6" x14ac:dyDescent="0.25">
      <c r="A8" s="326"/>
      <c r="B8" s="326"/>
      <c r="C8" s="327"/>
      <c r="D8" s="326"/>
      <c r="E8" s="326" t="s">
        <v>7</v>
      </c>
      <c r="F8" s="328" t="s">
        <v>8</v>
      </c>
    </row>
    <row r="9" spans="1:6" x14ac:dyDescent="0.25">
      <c r="A9" s="326"/>
      <c r="B9" s="326"/>
      <c r="C9" s="327"/>
      <c r="D9" s="326"/>
      <c r="E9" s="326"/>
      <c r="F9" s="326"/>
    </row>
    <row r="10" spans="1:6" x14ac:dyDescent="0.25">
      <c r="A10" s="126">
        <v>1</v>
      </c>
      <c r="B10" s="126">
        <v>2</v>
      </c>
      <c r="C10" s="162">
        <v>3</v>
      </c>
      <c r="D10" s="126">
        <v>4</v>
      </c>
      <c r="E10" s="126">
        <v>5</v>
      </c>
      <c r="F10" s="126">
        <v>6</v>
      </c>
    </row>
    <row r="11" spans="1:6" x14ac:dyDescent="0.25">
      <c r="A11" s="299">
        <v>10000000</v>
      </c>
      <c r="B11" s="300" t="s">
        <v>9</v>
      </c>
      <c r="C11" s="170">
        <f t="shared" ref="C11:C42" si="0">D11+E11</f>
        <v>78046804</v>
      </c>
      <c r="D11" s="301">
        <v>77966804</v>
      </c>
      <c r="E11" s="301">
        <v>80000</v>
      </c>
      <c r="F11" s="301">
        <v>0</v>
      </c>
    </row>
    <row r="12" spans="1:6" ht="27.75" customHeight="1" x14ac:dyDescent="0.25">
      <c r="A12" s="299">
        <v>11000000</v>
      </c>
      <c r="B12" s="300" t="s">
        <v>10</v>
      </c>
      <c r="C12" s="170">
        <f t="shared" si="0"/>
        <v>37880000</v>
      </c>
      <c r="D12" s="301">
        <v>37880000</v>
      </c>
      <c r="E12" s="301">
        <v>0</v>
      </c>
      <c r="F12" s="301">
        <v>0</v>
      </c>
    </row>
    <row r="13" spans="1:6" ht="16.5" customHeight="1" x14ac:dyDescent="0.25">
      <c r="A13" s="299">
        <v>11010000</v>
      </c>
      <c r="B13" s="300" t="s">
        <v>11</v>
      </c>
      <c r="C13" s="170">
        <f t="shared" si="0"/>
        <v>37880000</v>
      </c>
      <c r="D13" s="301">
        <v>37880000</v>
      </c>
      <c r="E13" s="301">
        <v>0</v>
      </c>
      <c r="F13" s="301">
        <v>0</v>
      </c>
    </row>
    <row r="14" spans="1:6" ht="38.25" customHeight="1" x14ac:dyDescent="0.25">
      <c r="A14" s="302">
        <v>11010100</v>
      </c>
      <c r="B14" s="303" t="s">
        <v>12</v>
      </c>
      <c r="C14" s="171">
        <f t="shared" si="0"/>
        <v>30300000</v>
      </c>
      <c r="D14" s="304">
        <v>30300000</v>
      </c>
      <c r="E14" s="304">
        <v>0</v>
      </c>
      <c r="F14" s="304">
        <v>0</v>
      </c>
    </row>
    <row r="15" spans="1:6" ht="64.5" customHeight="1" x14ac:dyDescent="0.25">
      <c r="A15" s="302">
        <v>11010200</v>
      </c>
      <c r="B15" s="303" t="s">
        <v>13</v>
      </c>
      <c r="C15" s="171">
        <f t="shared" si="0"/>
        <v>780000</v>
      </c>
      <c r="D15" s="304">
        <v>780000</v>
      </c>
      <c r="E15" s="304">
        <v>0</v>
      </c>
      <c r="F15" s="304">
        <v>0</v>
      </c>
    </row>
    <row r="16" spans="1:6" ht="42" customHeight="1" x14ac:dyDescent="0.25">
      <c r="A16" s="302">
        <v>11010400</v>
      </c>
      <c r="B16" s="303" t="s">
        <v>14</v>
      </c>
      <c r="C16" s="171">
        <f t="shared" si="0"/>
        <v>6500000</v>
      </c>
      <c r="D16" s="304">
        <v>6500000</v>
      </c>
      <c r="E16" s="304">
        <v>0</v>
      </c>
      <c r="F16" s="304">
        <v>0</v>
      </c>
    </row>
    <row r="17" spans="1:6" ht="42" customHeight="1" x14ac:dyDescent="0.25">
      <c r="A17" s="302">
        <v>11010500</v>
      </c>
      <c r="B17" s="303" t="s">
        <v>15</v>
      </c>
      <c r="C17" s="171">
        <f t="shared" si="0"/>
        <v>300000</v>
      </c>
      <c r="D17" s="304">
        <v>300000</v>
      </c>
      <c r="E17" s="304">
        <v>0</v>
      </c>
      <c r="F17" s="304">
        <v>0</v>
      </c>
    </row>
    <row r="18" spans="1:6" ht="28.5" customHeight="1" x14ac:dyDescent="0.25">
      <c r="A18" s="299">
        <v>13000000</v>
      </c>
      <c r="B18" s="300" t="s">
        <v>297</v>
      </c>
      <c r="C18" s="170">
        <f t="shared" si="0"/>
        <v>680000</v>
      </c>
      <c r="D18" s="301">
        <v>680000</v>
      </c>
      <c r="E18" s="301">
        <v>0</v>
      </c>
      <c r="F18" s="301">
        <v>0</v>
      </c>
    </row>
    <row r="19" spans="1:6" ht="30.75" customHeight="1" x14ac:dyDescent="0.25">
      <c r="A19" s="299">
        <v>13010000</v>
      </c>
      <c r="B19" s="300" t="s">
        <v>298</v>
      </c>
      <c r="C19" s="170">
        <f t="shared" si="0"/>
        <v>680000</v>
      </c>
      <c r="D19" s="301">
        <v>680000</v>
      </c>
      <c r="E19" s="301">
        <v>0</v>
      </c>
      <c r="F19" s="301">
        <v>0</v>
      </c>
    </row>
    <row r="20" spans="1:6" ht="54" customHeight="1" x14ac:dyDescent="0.25">
      <c r="A20" s="302">
        <v>13010100</v>
      </c>
      <c r="B20" s="303" t="s">
        <v>299</v>
      </c>
      <c r="C20" s="171">
        <f t="shared" si="0"/>
        <v>600000</v>
      </c>
      <c r="D20" s="304">
        <v>600000</v>
      </c>
      <c r="E20" s="304">
        <v>0</v>
      </c>
      <c r="F20" s="304">
        <v>0</v>
      </c>
    </row>
    <row r="21" spans="1:6" ht="63.75" customHeight="1" x14ac:dyDescent="0.25">
      <c r="A21" s="302">
        <v>13010200</v>
      </c>
      <c r="B21" s="303" t="s">
        <v>300</v>
      </c>
      <c r="C21" s="171">
        <f t="shared" si="0"/>
        <v>80000</v>
      </c>
      <c r="D21" s="304">
        <v>80000</v>
      </c>
      <c r="E21" s="304">
        <v>0</v>
      </c>
      <c r="F21" s="304">
        <v>0</v>
      </c>
    </row>
    <row r="22" spans="1:6" ht="22.5" customHeight="1" x14ac:dyDescent="0.25">
      <c r="A22" s="299">
        <v>14000000</v>
      </c>
      <c r="B22" s="300" t="s">
        <v>16</v>
      </c>
      <c r="C22" s="170">
        <f t="shared" si="0"/>
        <v>4077600</v>
      </c>
      <c r="D22" s="301">
        <v>4077600</v>
      </c>
      <c r="E22" s="301">
        <v>0</v>
      </c>
      <c r="F22" s="301">
        <v>0</v>
      </c>
    </row>
    <row r="23" spans="1:6" ht="33.75" customHeight="1" x14ac:dyDescent="0.25">
      <c r="A23" s="299">
        <v>14020000</v>
      </c>
      <c r="B23" s="300" t="s">
        <v>301</v>
      </c>
      <c r="C23" s="170">
        <f t="shared" si="0"/>
        <v>516000</v>
      </c>
      <c r="D23" s="301">
        <v>516000</v>
      </c>
      <c r="E23" s="301">
        <v>0</v>
      </c>
      <c r="F23" s="301">
        <v>0</v>
      </c>
    </row>
    <row r="24" spans="1:6" ht="21.75" customHeight="1" x14ac:dyDescent="0.25">
      <c r="A24" s="302">
        <v>14021900</v>
      </c>
      <c r="B24" s="303" t="s">
        <v>17</v>
      </c>
      <c r="C24" s="171">
        <f t="shared" si="0"/>
        <v>516000</v>
      </c>
      <c r="D24" s="304">
        <v>516000</v>
      </c>
      <c r="E24" s="304">
        <v>0</v>
      </c>
      <c r="F24" s="304">
        <v>0</v>
      </c>
    </row>
    <row r="25" spans="1:6" ht="30.75" customHeight="1" x14ac:dyDescent="0.25">
      <c r="A25" s="299">
        <v>14030000</v>
      </c>
      <c r="B25" s="300" t="s">
        <v>18</v>
      </c>
      <c r="C25" s="170">
        <f t="shared" si="0"/>
        <v>2361600</v>
      </c>
      <c r="D25" s="301">
        <v>2361600</v>
      </c>
      <c r="E25" s="301">
        <v>0</v>
      </c>
      <c r="F25" s="301">
        <v>0</v>
      </c>
    </row>
    <row r="26" spans="1:6" ht="18.75" customHeight="1" x14ac:dyDescent="0.25">
      <c r="A26" s="302">
        <v>14031900</v>
      </c>
      <c r="B26" s="303" t="s">
        <v>17</v>
      </c>
      <c r="C26" s="171">
        <f t="shared" si="0"/>
        <v>2361600</v>
      </c>
      <c r="D26" s="304">
        <v>2361600</v>
      </c>
      <c r="E26" s="304">
        <v>0</v>
      </c>
      <c r="F26" s="304">
        <v>0</v>
      </c>
    </row>
    <row r="27" spans="1:6" ht="35.25" customHeight="1" x14ac:dyDescent="0.25">
      <c r="A27" s="302">
        <v>14040000</v>
      </c>
      <c r="B27" s="303" t="s">
        <v>302</v>
      </c>
      <c r="C27" s="171">
        <f t="shared" si="0"/>
        <v>1200000</v>
      </c>
      <c r="D27" s="304">
        <v>1200000</v>
      </c>
      <c r="E27" s="304">
        <v>0</v>
      </c>
      <c r="F27" s="304">
        <v>0</v>
      </c>
    </row>
    <row r="28" spans="1:6" ht="24" customHeight="1" x14ac:dyDescent="0.25">
      <c r="A28" s="299">
        <v>18000000</v>
      </c>
      <c r="B28" s="300" t="s">
        <v>303</v>
      </c>
      <c r="C28" s="170">
        <f t="shared" si="0"/>
        <v>35329204</v>
      </c>
      <c r="D28" s="301">
        <v>35329204</v>
      </c>
      <c r="E28" s="301">
        <v>0</v>
      </c>
      <c r="F28" s="301">
        <v>0</v>
      </c>
    </row>
    <row r="29" spans="1:6" ht="21" customHeight="1" x14ac:dyDescent="0.25">
      <c r="A29" s="299">
        <v>18010000</v>
      </c>
      <c r="B29" s="300" t="s">
        <v>304</v>
      </c>
      <c r="C29" s="170">
        <f t="shared" si="0"/>
        <v>19401168</v>
      </c>
      <c r="D29" s="301">
        <v>19401168</v>
      </c>
      <c r="E29" s="301">
        <v>0</v>
      </c>
      <c r="F29" s="301">
        <v>0</v>
      </c>
    </row>
    <row r="30" spans="1:6" ht="51.75" customHeight="1" x14ac:dyDescent="0.25">
      <c r="A30" s="302">
        <v>18010100</v>
      </c>
      <c r="B30" s="303" t="s">
        <v>305</v>
      </c>
      <c r="C30" s="171">
        <f t="shared" si="0"/>
        <v>11900</v>
      </c>
      <c r="D30" s="304">
        <v>11900</v>
      </c>
      <c r="E30" s="304">
        <v>0</v>
      </c>
      <c r="F30" s="304">
        <v>0</v>
      </c>
    </row>
    <row r="31" spans="1:6" ht="49.5" customHeight="1" x14ac:dyDescent="0.25">
      <c r="A31" s="302">
        <v>18010200</v>
      </c>
      <c r="B31" s="303" t="s">
        <v>306</v>
      </c>
      <c r="C31" s="171">
        <f t="shared" si="0"/>
        <v>160000</v>
      </c>
      <c r="D31" s="304">
        <v>160000</v>
      </c>
      <c r="E31" s="304">
        <v>0</v>
      </c>
      <c r="F31" s="304">
        <v>0</v>
      </c>
    </row>
    <row r="32" spans="1:6" ht="51" customHeight="1" x14ac:dyDescent="0.25">
      <c r="A32" s="302">
        <v>18010300</v>
      </c>
      <c r="B32" s="303" t="s">
        <v>307</v>
      </c>
      <c r="C32" s="171">
        <f t="shared" si="0"/>
        <v>625000</v>
      </c>
      <c r="D32" s="304">
        <v>625000</v>
      </c>
      <c r="E32" s="304">
        <v>0</v>
      </c>
      <c r="F32" s="304">
        <v>0</v>
      </c>
    </row>
    <row r="33" spans="1:6" ht="51.75" customHeight="1" x14ac:dyDescent="0.25">
      <c r="A33" s="302">
        <v>18010400</v>
      </c>
      <c r="B33" s="303" t="s">
        <v>308</v>
      </c>
      <c r="C33" s="171">
        <f t="shared" si="0"/>
        <v>1666000</v>
      </c>
      <c r="D33" s="304">
        <v>1666000</v>
      </c>
      <c r="E33" s="304">
        <v>0</v>
      </c>
      <c r="F33" s="304">
        <v>0</v>
      </c>
    </row>
    <row r="34" spans="1:6" ht="18" customHeight="1" x14ac:dyDescent="0.25">
      <c r="A34" s="302">
        <v>18010500</v>
      </c>
      <c r="B34" s="303" t="s">
        <v>309</v>
      </c>
      <c r="C34" s="171">
        <f t="shared" si="0"/>
        <v>4771300</v>
      </c>
      <c r="D34" s="304">
        <v>4771300</v>
      </c>
      <c r="E34" s="304">
        <v>0</v>
      </c>
      <c r="F34" s="304">
        <v>0</v>
      </c>
    </row>
    <row r="35" spans="1:6" ht="18.75" customHeight="1" x14ac:dyDescent="0.25">
      <c r="A35" s="302">
        <v>18010600</v>
      </c>
      <c r="B35" s="303" t="s">
        <v>310</v>
      </c>
      <c r="C35" s="171">
        <f t="shared" si="0"/>
        <v>10205168</v>
      </c>
      <c r="D35" s="304">
        <v>10205168</v>
      </c>
      <c r="E35" s="304">
        <v>0</v>
      </c>
      <c r="F35" s="304">
        <v>0</v>
      </c>
    </row>
    <row r="36" spans="1:6" ht="18" customHeight="1" x14ac:dyDescent="0.25">
      <c r="A36" s="302">
        <v>18010700</v>
      </c>
      <c r="B36" s="303" t="s">
        <v>311</v>
      </c>
      <c r="C36" s="171">
        <f t="shared" si="0"/>
        <v>400000</v>
      </c>
      <c r="D36" s="304">
        <v>400000</v>
      </c>
      <c r="E36" s="304">
        <v>0</v>
      </c>
      <c r="F36" s="304">
        <v>0</v>
      </c>
    </row>
    <row r="37" spans="1:6" ht="18.75" customHeight="1" x14ac:dyDescent="0.25">
      <c r="A37" s="302">
        <v>18010900</v>
      </c>
      <c r="B37" s="303" t="s">
        <v>312</v>
      </c>
      <c r="C37" s="171">
        <f t="shared" si="0"/>
        <v>1561800</v>
      </c>
      <c r="D37" s="304">
        <v>1561800</v>
      </c>
      <c r="E37" s="304">
        <v>0</v>
      </c>
      <c r="F37" s="304">
        <v>0</v>
      </c>
    </row>
    <row r="38" spans="1:6" ht="24.75" customHeight="1" x14ac:dyDescent="0.25">
      <c r="A38" s="299">
        <v>18050000</v>
      </c>
      <c r="B38" s="300" t="s">
        <v>19</v>
      </c>
      <c r="C38" s="170">
        <f t="shared" si="0"/>
        <v>15928036</v>
      </c>
      <c r="D38" s="301">
        <v>15928036</v>
      </c>
      <c r="E38" s="301">
        <v>0</v>
      </c>
      <c r="F38" s="301">
        <v>0</v>
      </c>
    </row>
    <row r="39" spans="1:6" ht="18" customHeight="1" x14ac:dyDescent="0.25">
      <c r="A39" s="302">
        <v>18050300</v>
      </c>
      <c r="B39" s="303" t="s">
        <v>20</v>
      </c>
      <c r="C39" s="171">
        <f t="shared" si="0"/>
        <v>940000</v>
      </c>
      <c r="D39" s="304">
        <v>940000</v>
      </c>
      <c r="E39" s="304">
        <v>0</v>
      </c>
      <c r="F39" s="304">
        <v>0</v>
      </c>
    </row>
    <row r="40" spans="1:6" ht="18" customHeight="1" x14ac:dyDescent="0.25">
      <c r="A40" s="302">
        <v>18050400</v>
      </c>
      <c r="B40" s="303" t="s">
        <v>21</v>
      </c>
      <c r="C40" s="171">
        <f t="shared" si="0"/>
        <v>10898036</v>
      </c>
      <c r="D40" s="304">
        <v>10898036</v>
      </c>
      <c r="E40" s="304">
        <v>0</v>
      </c>
      <c r="F40" s="304">
        <v>0</v>
      </c>
    </row>
    <row r="41" spans="1:6" ht="68.25" customHeight="1" x14ac:dyDescent="0.25">
      <c r="A41" s="302">
        <v>18050500</v>
      </c>
      <c r="B41" s="303" t="s">
        <v>313</v>
      </c>
      <c r="C41" s="171">
        <f t="shared" si="0"/>
        <v>4090000</v>
      </c>
      <c r="D41" s="304">
        <v>4090000</v>
      </c>
      <c r="E41" s="304">
        <v>0</v>
      </c>
      <c r="F41" s="304">
        <v>0</v>
      </c>
    </row>
    <row r="42" spans="1:6" ht="17.25" customHeight="1" x14ac:dyDescent="0.25">
      <c r="A42" s="299">
        <v>19000000</v>
      </c>
      <c r="B42" s="300" t="s">
        <v>22</v>
      </c>
      <c r="C42" s="170">
        <f t="shared" si="0"/>
        <v>80000</v>
      </c>
      <c r="D42" s="301">
        <v>0</v>
      </c>
      <c r="E42" s="301">
        <v>80000</v>
      </c>
      <c r="F42" s="301">
        <v>0</v>
      </c>
    </row>
    <row r="43" spans="1:6" ht="20.25" customHeight="1" x14ac:dyDescent="0.25">
      <c r="A43" s="299">
        <v>19010000</v>
      </c>
      <c r="B43" s="300" t="s">
        <v>23</v>
      </c>
      <c r="C43" s="170">
        <f t="shared" ref="C43:C74" si="1">D43+E43</f>
        <v>80000</v>
      </c>
      <c r="D43" s="301">
        <v>0</v>
      </c>
      <c r="E43" s="301">
        <v>80000</v>
      </c>
      <c r="F43" s="301">
        <v>0</v>
      </c>
    </row>
    <row r="44" spans="1:6" ht="63.75" x14ac:dyDescent="0.25">
      <c r="A44" s="302">
        <v>19010100</v>
      </c>
      <c r="B44" s="303" t="s">
        <v>314</v>
      </c>
      <c r="C44" s="171">
        <f t="shared" si="1"/>
        <v>18500</v>
      </c>
      <c r="D44" s="304">
        <v>0</v>
      </c>
      <c r="E44" s="304">
        <v>18500</v>
      </c>
      <c r="F44" s="304">
        <v>0</v>
      </c>
    </row>
    <row r="45" spans="1:6" ht="51" x14ac:dyDescent="0.25">
      <c r="A45" s="302">
        <v>19010300</v>
      </c>
      <c r="B45" s="303" t="s">
        <v>24</v>
      </c>
      <c r="C45" s="171">
        <f t="shared" si="1"/>
        <v>61500</v>
      </c>
      <c r="D45" s="304">
        <v>0</v>
      </c>
      <c r="E45" s="304">
        <v>61500</v>
      </c>
      <c r="F45" s="304">
        <v>0</v>
      </c>
    </row>
    <row r="46" spans="1:6" ht="18" customHeight="1" x14ac:dyDescent="0.25">
      <c r="A46" s="299">
        <v>20000000</v>
      </c>
      <c r="B46" s="300" t="s">
        <v>25</v>
      </c>
      <c r="C46" s="170">
        <f t="shared" si="1"/>
        <v>3449255</v>
      </c>
      <c r="D46" s="301">
        <v>1046540</v>
      </c>
      <c r="E46" s="301">
        <v>2402715</v>
      </c>
      <c r="F46" s="301">
        <v>0</v>
      </c>
    </row>
    <row r="47" spans="1:6" ht="30.75" customHeight="1" x14ac:dyDescent="0.25">
      <c r="A47" s="299">
        <v>22000000</v>
      </c>
      <c r="B47" s="300" t="s">
        <v>26</v>
      </c>
      <c r="C47" s="170">
        <f t="shared" si="1"/>
        <v>989260</v>
      </c>
      <c r="D47" s="301">
        <v>989260</v>
      </c>
      <c r="E47" s="301">
        <v>0</v>
      </c>
      <c r="F47" s="301">
        <v>0</v>
      </c>
    </row>
    <row r="48" spans="1:6" ht="20.25" customHeight="1" x14ac:dyDescent="0.25">
      <c r="A48" s="299">
        <v>22010000</v>
      </c>
      <c r="B48" s="300" t="s">
        <v>27</v>
      </c>
      <c r="C48" s="170">
        <f t="shared" si="1"/>
        <v>900000</v>
      </c>
      <c r="D48" s="301">
        <v>900000</v>
      </c>
      <c r="E48" s="301">
        <v>0</v>
      </c>
      <c r="F48" s="301">
        <v>0</v>
      </c>
    </row>
    <row r="49" spans="1:6" ht="23.25" customHeight="1" x14ac:dyDescent="0.25">
      <c r="A49" s="302">
        <v>22012500</v>
      </c>
      <c r="B49" s="303" t="s">
        <v>28</v>
      </c>
      <c r="C49" s="171">
        <f t="shared" si="1"/>
        <v>600000</v>
      </c>
      <c r="D49" s="304">
        <v>600000</v>
      </c>
      <c r="E49" s="304">
        <v>0</v>
      </c>
      <c r="F49" s="304">
        <v>0</v>
      </c>
    </row>
    <row r="50" spans="1:6" ht="31.5" customHeight="1" x14ac:dyDescent="0.25">
      <c r="A50" s="302">
        <v>22012600</v>
      </c>
      <c r="B50" s="303" t="s">
        <v>315</v>
      </c>
      <c r="C50" s="171">
        <f t="shared" si="1"/>
        <v>300000</v>
      </c>
      <c r="D50" s="304">
        <v>300000</v>
      </c>
      <c r="E50" s="304">
        <v>0</v>
      </c>
      <c r="F50" s="304">
        <v>0</v>
      </c>
    </row>
    <row r="51" spans="1:6" ht="40.5" customHeight="1" x14ac:dyDescent="0.25">
      <c r="A51" s="299">
        <v>22080000</v>
      </c>
      <c r="B51" s="300" t="s">
        <v>443</v>
      </c>
      <c r="C51" s="170">
        <f t="shared" si="1"/>
        <v>28000</v>
      </c>
      <c r="D51" s="301">
        <v>28000</v>
      </c>
      <c r="E51" s="301">
        <v>0</v>
      </c>
      <c r="F51" s="301">
        <v>0</v>
      </c>
    </row>
    <row r="52" spans="1:6" ht="53.25" customHeight="1" x14ac:dyDescent="0.25">
      <c r="A52" s="302">
        <v>22080400</v>
      </c>
      <c r="B52" s="303" t="s">
        <v>444</v>
      </c>
      <c r="C52" s="171">
        <f t="shared" si="1"/>
        <v>28000</v>
      </c>
      <c r="D52" s="304">
        <v>28000</v>
      </c>
      <c r="E52" s="304">
        <v>0</v>
      </c>
      <c r="F52" s="304">
        <v>0</v>
      </c>
    </row>
    <row r="53" spans="1:6" ht="22.5" customHeight="1" x14ac:dyDescent="0.25">
      <c r="A53" s="299">
        <v>22090000</v>
      </c>
      <c r="B53" s="300" t="s">
        <v>29</v>
      </c>
      <c r="C53" s="170">
        <f t="shared" si="1"/>
        <v>60000</v>
      </c>
      <c r="D53" s="301">
        <v>60000</v>
      </c>
      <c r="E53" s="301">
        <v>0</v>
      </c>
      <c r="F53" s="301">
        <v>0</v>
      </c>
    </row>
    <row r="54" spans="1:6" ht="48" customHeight="1" x14ac:dyDescent="0.25">
      <c r="A54" s="302">
        <v>22090100</v>
      </c>
      <c r="B54" s="303" t="s">
        <v>30</v>
      </c>
      <c r="C54" s="171">
        <f t="shared" si="1"/>
        <v>50000</v>
      </c>
      <c r="D54" s="304">
        <v>50000</v>
      </c>
      <c r="E54" s="304">
        <v>0</v>
      </c>
      <c r="F54" s="304">
        <v>0</v>
      </c>
    </row>
    <row r="55" spans="1:6" ht="45.75" customHeight="1" x14ac:dyDescent="0.25">
      <c r="A55" s="302">
        <v>22090400</v>
      </c>
      <c r="B55" s="303" t="s">
        <v>31</v>
      </c>
      <c r="C55" s="171">
        <f t="shared" si="1"/>
        <v>10000</v>
      </c>
      <c r="D55" s="304">
        <v>10000</v>
      </c>
      <c r="E55" s="304">
        <v>0</v>
      </c>
      <c r="F55" s="304">
        <v>0</v>
      </c>
    </row>
    <row r="56" spans="1:6" ht="78.75" customHeight="1" x14ac:dyDescent="0.25">
      <c r="A56" s="302">
        <v>22130000</v>
      </c>
      <c r="B56" s="303" t="s">
        <v>316</v>
      </c>
      <c r="C56" s="171">
        <f t="shared" si="1"/>
        <v>1260</v>
      </c>
      <c r="D56" s="304">
        <v>1260</v>
      </c>
      <c r="E56" s="304">
        <v>0</v>
      </c>
      <c r="F56" s="304">
        <v>0</v>
      </c>
    </row>
    <row r="57" spans="1:6" ht="17.25" customHeight="1" x14ac:dyDescent="0.25">
      <c r="A57" s="299">
        <v>24000000</v>
      </c>
      <c r="B57" s="300" t="s">
        <v>32</v>
      </c>
      <c r="C57" s="170">
        <f t="shared" si="1"/>
        <v>57280</v>
      </c>
      <c r="D57" s="301">
        <v>57280</v>
      </c>
      <c r="E57" s="301">
        <v>0</v>
      </c>
      <c r="F57" s="301">
        <v>0</v>
      </c>
    </row>
    <row r="58" spans="1:6" ht="17.25" customHeight="1" x14ac:dyDescent="0.25">
      <c r="A58" s="299">
        <v>24060000</v>
      </c>
      <c r="B58" s="300" t="s">
        <v>33</v>
      </c>
      <c r="C58" s="170">
        <f t="shared" si="1"/>
        <v>57280</v>
      </c>
      <c r="D58" s="301">
        <v>57280</v>
      </c>
      <c r="E58" s="301">
        <v>0</v>
      </c>
      <c r="F58" s="301">
        <v>0</v>
      </c>
    </row>
    <row r="59" spans="1:6" x14ac:dyDescent="0.25">
      <c r="A59" s="302">
        <v>24060300</v>
      </c>
      <c r="B59" s="303" t="s">
        <v>33</v>
      </c>
      <c r="C59" s="171">
        <f t="shared" si="1"/>
        <v>43680</v>
      </c>
      <c r="D59" s="304">
        <v>43680</v>
      </c>
      <c r="E59" s="304">
        <v>0</v>
      </c>
      <c r="F59" s="304">
        <v>0</v>
      </c>
    </row>
    <row r="60" spans="1:6" ht="79.5" customHeight="1" x14ac:dyDescent="0.25">
      <c r="A60" s="302">
        <v>24062200</v>
      </c>
      <c r="B60" s="303" t="s">
        <v>456</v>
      </c>
      <c r="C60" s="171">
        <f t="shared" si="1"/>
        <v>13600</v>
      </c>
      <c r="D60" s="304">
        <v>13600</v>
      </c>
      <c r="E60" s="304">
        <v>0</v>
      </c>
      <c r="F60" s="304">
        <v>0</v>
      </c>
    </row>
    <row r="61" spans="1:6" ht="22.5" customHeight="1" x14ac:dyDescent="0.25">
      <c r="A61" s="299">
        <v>25000000</v>
      </c>
      <c r="B61" s="300" t="s">
        <v>34</v>
      </c>
      <c r="C61" s="170">
        <f t="shared" si="1"/>
        <v>2402715</v>
      </c>
      <c r="D61" s="301">
        <v>0</v>
      </c>
      <c r="E61" s="301">
        <v>2402715</v>
      </c>
      <c r="F61" s="301">
        <v>0</v>
      </c>
    </row>
    <row r="62" spans="1:6" ht="38.25" x14ac:dyDescent="0.25">
      <c r="A62" s="299">
        <v>25010000</v>
      </c>
      <c r="B62" s="300" t="s">
        <v>35</v>
      </c>
      <c r="C62" s="170">
        <f t="shared" si="1"/>
        <v>2402715</v>
      </c>
      <c r="D62" s="301">
        <v>0</v>
      </c>
      <c r="E62" s="301">
        <v>2402715</v>
      </c>
      <c r="F62" s="301">
        <v>0</v>
      </c>
    </row>
    <row r="63" spans="1:6" ht="32.25" customHeight="1" x14ac:dyDescent="0.25">
      <c r="A63" s="302">
        <v>25010100</v>
      </c>
      <c r="B63" s="303" t="s">
        <v>285</v>
      </c>
      <c r="C63" s="171">
        <f t="shared" si="1"/>
        <v>2324400</v>
      </c>
      <c r="D63" s="304">
        <v>0</v>
      </c>
      <c r="E63" s="304">
        <v>2324400</v>
      </c>
      <c r="F63" s="304">
        <v>0</v>
      </c>
    </row>
    <row r="64" spans="1:6" ht="23.25" customHeight="1" x14ac:dyDescent="0.25">
      <c r="A64" s="302">
        <v>25010300</v>
      </c>
      <c r="B64" s="303" t="s">
        <v>36</v>
      </c>
      <c r="C64" s="171">
        <f t="shared" si="1"/>
        <v>78315</v>
      </c>
      <c r="D64" s="304">
        <v>0</v>
      </c>
      <c r="E64" s="304">
        <v>78315</v>
      </c>
      <c r="F64" s="304">
        <v>0</v>
      </c>
    </row>
    <row r="65" spans="1:6" ht="28.5" customHeight="1" x14ac:dyDescent="0.25">
      <c r="A65" s="172"/>
      <c r="B65" s="173" t="s">
        <v>37</v>
      </c>
      <c r="C65" s="170">
        <f t="shared" si="1"/>
        <v>81496059</v>
      </c>
      <c r="D65" s="170">
        <v>79013344</v>
      </c>
      <c r="E65" s="170">
        <v>2482715</v>
      </c>
      <c r="F65" s="170">
        <v>0</v>
      </c>
    </row>
    <row r="66" spans="1:6" ht="19.5" customHeight="1" x14ac:dyDescent="0.25">
      <c r="A66" s="299">
        <v>40000000</v>
      </c>
      <c r="B66" s="300" t="s">
        <v>38</v>
      </c>
      <c r="C66" s="170">
        <f t="shared" si="1"/>
        <v>77593181</v>
      </c>
      <c r="D66" s="301">
        <v>73334181</v>
      </c>
      <c r="E66" s="301">
        <v>4259000</v>
      </c>
      <c r="F66" s="301">
        <v>0</v>
      </c>
    </row>
    <row r="67" spans="1:6" ht="27.75" customHeight="1" x14ac:dyDescent="0.25">
      <c r="A67" s="299">
        <v>41000000</v>
      </c>
      <c r="B67" s="300" t="s">
        <v>39</v>
      </c>
      <c r="C67" s="170">
        <f t="shared" si="1"/>
        <v>77593181</v>
      </c>
      <c r="D67" s="301">
        <v>73334181</v>
      </c>
      <c r="E67" s="301">
        <v>4259000</v>
      </c>
      <c r="F67" s="301">
        <v>0</v>
      </c>
    </row>
    <row r="68" spans="1:6" ht="25.5" x14ac:dyDescent="0.25">
      <c r="A68" s="299">
        <v>41020000</v>
      </c>
      <c r="B68" s="300" t="s">
        <v>40</v>
      </c>
      <c r="C68" s="170">
        <f t="shared" si="1"/>
        <v>6500900</v>
      </c>
      <c r="D68" s="301">
        <v>6500900</v>
      </c>
      <c r="E68" s="301">
        <v>0</v>
      </c>
      <c r="F68" s="301">
        <v>0</v>
      </c>
    </row>
    <row r="69" spans="1:6" x14ac:dyDescent="0.25">
      <c r="A69" s="302">
        <v>41020100</v>
      </c>
      <c r="B69" s="303" t="s">
        <v>317</v>
      </c>
      <c r="C69" s="171">
        <f t="shared" si="1"/>
        <v>6500900</v>
      </c>
      <c r="D69" s="304">
        <v>6500900</v>
      </c>
      <c r="E69" s="304">
        <v>0</v>
      </c>
      <c r="F69" s="304">
        <v>0</v>
      </c>
    </row>
    <row r="70" spans="1:6" ht="25.5" x14ac:dyDescent="0.25">
      <c r="A70" s="299">
        <v>41030000</v>
      </c>
      <c r="B70" s="300" t="s">
        <v>318</v>
      </c>
      <c r="C70" s="170">
        <f t="shared" si="1"/>
        <v>60727540</v>
      </c>
      <c r="D70" s="301">
        <v>60727540</v>
      </c>
      <c r="E70" s="301">
        <v>0</v>
      </c>
      <c r="F70" s="301">
        <v>0</v>
      </c>
    </row>
    <row r="71" spans="1:6" ht="40.5" customHeight="1" x14ac:dyDescent="0.25">
      <c r="A71" s="302">
        <v>41033200</v>
      </c>
      <c r="B71" s="303" t="s">
        <v>445</v>
      </c>
      <c r="C71" s="171">
        <f t="shared" si="1"/>
        <v>4279400</v>
      </c>
      <c r="D71" s="304">
        <v>4279400</v>
      </c>
      <c r="E71" s="304">
        <v>0</v>
      </c>
      <c r="F71" s="304">
        <v>0</v>
      </c>
    </row>
    <row r="72" spans="1:6" ht="30" customHeight="1" x14ac:dyDescent="0.25">
      <c r="A72" s="302">
        <v>41033900</v>
      </c>
      <c r="B72" s="303" t="s">
        <v>319</v>
      </c>
      <c r="C72" s="171">
        <f t="shared" si="1"/>
        <v>42207700</v>
      </c>
      <c r="D72" s="304">
        <v>42207700</v>
      </c>
      <c r="E72" s="304">
        <v>0</v>
      </c>
      <c r="F72" s="304">
        <v>0</v>
      </c>
    </row>
    <row r="73" spans="1:6" ht="28.5" customHeight="1" x14ac:dyDescent="0.25">
      <c r="A73" s="302">
        <v>41034200</v>
      </c>
      <c r="B73" s="303" t="s">
        <v>320</v>
      </c>
      <c r="C73" s="171">
        <f t="shared" si="1"/>
        <v>13524300</v>
      </c>
      <c r="D73" s="304">
        <v>13524300</v>
      </c>
      <c r="E73" s="304">
        <v>0</v>
      </c>
      <c r="F73" s="304">
        <v>0</v>
      </c>
    </row>
    <row r="74" spans="1:6" ht="48.75" customHeight="1" x14ac:dyDescent="0.25">
      <c r="A74" s="302">
        <v>41034500</v>
      </c>
      <c r="B74" s="303" t="s">
        <v>349</v>
      </c>
      <c r="C74" s="171">
        <f t="shared" si="1"/>
        <v>716140</v>
      </c>
      <c r="D74" s="304">
        <v>716140</v>
      </c>
      <c r="E74" s="304">
        <v>0</v>
      </c>
      <c r="F74" s="304">
        <v>0</v>
      </c>
    </row>
    <row r="75" spans="1:6" ht="31.5" customHeight="1" x14ac:dyDescent="0.25">
      <c r="A75" s="299">
        <v>41040000</v>
      </c>
      <c r="B75" s="300" t="s">
        <v>41</v>
      </c>
      <c r="C75" s="170">
        <f t="shared" ref="C75:C84" si="2">D75+E75</f>
        <v>2186000</v>
      </c>
      <c r="D75" s="301">
        <v>2186000</v>
      </c>
      <c r="E75" s="301">
        <v>0</v>
      </c>
      <c r="F75" s="301">
        <v>0</v>
      </c>
    </row>
    <row r="76" spans="1:6" ht="67.5" customHeight="1" x14ac:dyDescent="0.25">
      <c r="A76" s="302">
        <v>41040200</v>
      </c>
      <c r="B76" s="303" t="s">
        <v>42</v>
      </c>
      <c r="C76" s="171">
        <f t="shared" si="2"/>
        <v>2186000</v>
      </c>
      <c r="D76" s="304">
        <v>2186000</v>
      </c>
      <c r="E76" s="304">
        <v>0</v>
      </c>
      <c r="F76" s="304">
        <v>0</v>
      </c>
    </row>
    <row r="77" spans="1:6" ht="27.75" customHeight="1" x14ac:dyDescent="0.25">
      <c r="A77" s="299">
        <v>41050000</v>
      </c>
      <c r="B77" s="300" t="s">
        <v>43</v>
      </c>
      <c r="C77" s="170">
        <f t="shared" si="2"/>
        <v>8178741</v>
      </c>
      <c r="D77" s="301">
        <v>3919741</v>
      </c>
      <c r="E77" s="301">
        <v>4259000</v>
      </c>
      <c r="F77" s="301">
        <v>0</v>
      </c>
    </row>
    <row r="78" spans="1:6" ht="42" customHeight="1" x14ac:dyDescent="0.25">
      <c r="A78" s="302">
        <v>41051000</v>
      </c>
      <c r="B78" s="303" t="s">
        <v>277</v>
      </c>
      <c r="C78" s="171">
        <f t="shared" si="2"/>
        <v>743000</v>
      </c>
      <c r="D78" s="304">
        <v>743000</v>
      </c>
      <c r="E78" s="304">
        <v>0</v>
      </c>
      <c r="F78" s="304">
        <v>0</v>
      </c>
    </row>
    <row r="79" spans="1:6" ht="38.25" customHeight="1" x14ac:dyDescent="0.25">
      <c r="A79" s="302">
        <v>41051100</v>
      </c>
      <c r="B79" s="303" t="s">
        <v>321</v>
      </c>
      <c r="C79" s="171">
        <f t="shared" si="2"/>
        <v>1776350</v>
      </c>
      <c r="D79" s="304">
        <v>1776350</v>
      </c>
      <c r="E79" s="304">
        <v>0</v>
      </c>
      <c r="F79" s="304">
        <v>0</v>
      </c>
    </row>
    <row r="80" spans="1:6" ht="53.25" customHeight="1" x14ac:dyDescent="0.25">
      <c r="A80" s="302">
        <v>41051200</v>
      </c>
      <c r="B80" s="303" t="s">
        <v>278</v>
      </c>
      <c r="C80" s="171">
        <f t="shared" si="2"/>
        <v>557667</v>
      </c>
      <c r="D80" s="304">
        <v>557667</v>
      </c>
      <c r="E80" s="304">
        <v>0</v>
      </c>
      <c r="F80" s="304">
        <v>0</v>
      </c>
    </row>
    <row r="81" spans="1:6" ht="54" customHeight="1" x14ac:dyDescent="0.25">
      <c r="A81" s="302">
        <v>41051400</v>
      </c>
      <c r="B81" s="303" t="s">
        <v>432</v>
      </c>
      <c r="C81" s="171">
        <f t="shared" si="2"/>
        <v>566479</v>
      </c>
      <c r="D81" s="304">
        <v>566479</v>
      </c>
      <c r="E81" s="304">
        <v>0</v>
      </c>
      <c r="F81" s="304">
        <v>0</v>
      </c>
    </row>
    <row r="82" spans="1:6" ht="25.5" x14ac:dyDescent="0.25">
      <c r="A82" s="302">
        <v>41053600</v>
      </c>
      <c r="B82" s="303" t="s">
        <v>433</v>
      </c>
      <c r="C82" s="171">
        <f t="shared" si="2"/>
        <v>4259000</v>
      </c>
      <c r="D82" s="304">
        <v>0</v>
      </c>
      <c r="E82" s="304">
        <v>4259000</v>
      </c>
      <c r="F82" s="304">
        <v>0</v>
      </c>
    </row>
    <row r="83" spans="1:6" ht="18" customHeight="1" x14ac:dyDescent="0.25">
      <c r="A83" s="302">
        <v>41053900</v>
      </c>
      <c r="B83" s="303" t="s">
        <v>44</v>
      </c>
      <c r="C83" s="171">
        <f t="shared" si="2"/>
        <v>276245</v>
      </c>
      <c r="D83" s="304">
        <v>276245</v>
      </c>
      <c r="E83" s="304">
        <v>0</v>
      </c>
      <c r="F83" s="304">
        <v>0</v>
      </c>
    </row>
    <row r="84" spans="1:6" ht="20.25" customHeight="1" x14ac:dyDescent="0.25">
      <c r="A84" s="174" t="s">
        <v>46</v>
      </c>
      <c r="B84" s="173" t="s">
        <v>45</v>
      </c>
      <c r="C84" s="170">
        <f t="shared" si="2"/>
        <v>159089240</v>
      </c>
      <c r="D84" s="170">
        <v>152347525</v>
      </c>
      <c r="E84" s="170">
        <v>6741715</v>
      </c>
      <c r="F84" s="170">
        <v>0</v>
      </c>
    </row>
    <row r="86" spans="1:6" x14ac:dyDescent="0.25">
      <c r="B86" s="189" t="s">
        <v>47</v>
      </c>
      <c r="C86" s="163"/>
      <c r="D86" s="163"/>
      <c r="E86" s="189" t="s">
        <v>48</v>
      </c>
      <c r="F86" s="113"/>
    </row>
  </sheetData>
  <mergeCells count="9">
    <mergeCell ref="D2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9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workbookViewId="0">
      <selection activeCell="B4" sqref="B4"/>
    </sheetView>
  </sheetViews>
  <sheetFormatPr defaultRowHeight="15" x14ac:dyDescent="0.25"/>
  <cols>
    <col min="1" max="1" width="11.28515625" style="113" customWidth="1"/>
    <col min="2" max="2" width="41" style="113" customWidth="1"/>
    <col min="3" max="3" width="14.7109375" style="113" customWidth="1"/>
    <col min="4" max="6" width="14.140625" style="113" customWidth="1"/>
    <col min="7" max="16384" width="9.140625" style="113"/>
  </cols>
  <sheetData>
    <row r="1" spans="1:6" x14ac:dyDescent="0.25">
      <c r="D1" s="163" t="s">
        <v>57</v>
      </c>
      <c r="E1" s="163"/>
      <c r="F1" s="163"/>
    </row>
    <row r="2" spans="1:6" ht="22.5" customHeight="1" x14ac:dyDescent="0.25">
      <c r="D2" s="331"/>
      <c r="E2" s="323"/>
      <c r="F2" s="323"/>
    </row>
    <row r="3" spans="1:6" ht="29.25" customHeight="1" x14ac:dyDescent="0.25">
      <c r="B3" s="183"/>
      <c r="D3" s="323"/>
      <c r="E3" s="323"/>
      <c r="F3" s="323"/>
    </row>
    <row r="4" spans="1:6" x14ac:dyDescent="0.25">
      <c r="B4" s="183"/>
    </row>
    <row r="5" spans="1:6" ht="25.5" customHeight="1" x14ac:dyDescent="0.3">
      <c r="A5" s="335" t="s">
        <v>323</v>
      </c>
      <c r="B5" s="336"/>
      <c r="C5" s="336"/>
      <c r="D5" s="336"/>
      <c r="E5" s="336"/>
      <c r="F5" s="336"/>
    </row>
    <row r="6" spans="1:6" x14ac:dyDescent="0.25">
      <c r="F6" s="114" t="s">
        <v>1</v>
      </c>
    </row>
    <row r="7" spans="1:6" x14ac:dyDescent="0.25">
      <c r="A7" s="337" t="s">
        <v>2</v>
      </c>
      <c r="B7" s="337" t="s">
        <v>56</v>
      </c>
      <c r="C7" s="338" t="s">
        <v>4</v>
      </c>
      <c r="D7" s="337" t="s">
        <v>5</v>
      </c>
      <c r="E7" s="337" t="s">
        <v>6</v>
      </c>
      <c r="F7" s="337"/>
    </row>
    <row r="8" spans="1:6" x14ac:dyDescent="0.25">
      <c r="A8" s="337"/>
      <c r="B8" s="337"/>
      <c r="C8" s="338"/>
      <c r="D8" s="337"/>
      <c r="E8" s="337" t="s">
        <v>7</v>
      </c>
      <c r="F8" s="337" t="s">
        <v>8</v>
      </c>
    </row>
    <row r="9" spans="1:6" x14ac:dyDescent="0.25">
      <c r="A9" s="337"/>
      <c r="B9" s="337"/>
      <c r="C9" s="338"/>
      <c r="D9" s="337"/>
      <c r="E9" s="337"/>
      <c r="F9" s="337"/>
    </row>
    <row r="10" spans="1:6" x14ac:dyDescent="0.25">
      <c r="A10" s="115">
        <v>1</v>
      </c>
      <c r="B10" s="115">
        <v>2</v>
      </c>
      <c r="C10" s="165">
        <v>3</v>
      </c>
      <c r="D10" s="115">
        <v>4</v>
      </c>
      <c r="E10" s="115">
        <v>5</v>
      </c>
      <c r="F10" s="115">
        <v>6</v>
      </c>
    </row>
    <row r="11" spans="1:6" ht="21" customHeight="1" x14ac:dyDescent="0.25">
      <c r="A11" s="332" t="s">
        <v>55</v>
      </c>
      <c r="B11" s="333"/>
      <c r="C11" s="333"/>
      <c r="D11" s="333"/>
      <c r="E11" s="333"/>
      <c r="F11" s="334"/>
    </row>
    <row r="12" spans="1:6" ht="20.25" customHeight="1" x14ac:dyDescent="0.25">
      <c r="A12" s="116">
        <v>200000</v>
      </c>
      <c r="B12" s="117" t="s">
        <v>54</v>
      </c>
      <c r="C12" s="166">
        <v>13889837</v>
      </c>
      <c r="D12" s="118">
        <v>-13874892</v>
      </c>
      <c r="E12" s="118">
        <v>27792729</v>
      </c>
      <c r="F12" s="118">
        <v>27672644</v>
      </c>
    </row>
    <row r="13" spans="1:6" ht="30" x14ac:dyDescent="0.25">
      <c r="A13" s="116">
        <v>208000</v>
      </c>
      <c r="B13" s="117" t="s">
        <v>53</v>
      </c>
      <c r="C13" s="166">
        <v>13889837</v>
      </c>
      <c r="D13" s="118">
        <v>-13874892</v>
      </c>
      <c r="E13" s="118">
        <v>27764729</v>
      </c>
      <c r="F13" s="118">
        <v>27672644</v>
      </c>
    </row>
    <row r="14" spans="1:6" ht="24" customHeight="1" x14ac:dyDescent="0.25">
      <c r="A14" s="119">
        <v>208100</v>
      </c>
      <c r="B14" s="120" t="s">
        <v>286</v>
      </c>
      <c r="C14" s="167">
        <v>13889837</v>
      </c>
      <c r="D14" s="121">
        <v>5130646</v>
      </c>
      <c r="E14" s="121">
        <v>8759191</v>
      </c>
      <c r="F14" s="121">
        <v>8667106</v>
      </c>
    </row>
    <row r="15" spans="1:6" ht="45" x14ac:dyDescent="0.25">
      <c r="A15" s="119">
        <v>208400</v>
      </c>
      <c r="B15" s="120" t="s">
        <v>50</v>
      </c>
      <c r="C15" s="167">
        <f t="shared" ref="C15:C20" si="0">D15+E15</f>
        <v>0</v>
      </c>
      <c r="D15" s="121">
        <v>-19005538</v>
      </c>
      <c r="E15" s="121">
        <v>19005538</v>
      </c>
      <c r="F15" s="121">
        <v>19005538</v>
      </c>
    </row>
    <row r="16" spans="1:6" ht="18.75" customHeight="1" x14ac:dyDescent="0.25">
      <c r="A16" s="329" t="s">
        <v>367</v>
      </c>
      <c r="B16" s="330"/>
      <c r="C16" s="330"/>
      <c r="D16" s="330"/>
      <c r="E16" s="330"/>
      <c r="F16" s="330"/>
    </row>
    <row r="17" spans="1:6" ht="23.25" customHeight="1" x14ac:dyDescent="0.25">
      <c r="A17" s="116">
        <v>600000</v>
      </c>
      <c r="B17" s="117" t="s">
        <v>52</v>
      </c>
      <c r="C17" s="166">
        <v>13889837</v>
      </c>
      <c r="D17" s="118">
        <v>-13874892</v>
      </c>
      <c r="E17" s="118">
        <v>27764729</v>
      </c>
      <c r="F17" s="118">
        <v>27672644</v>
      </c>
    </row>
    <row r="18" spans="1:6" ht="24.75" customHeight="1" x14ac:dyDescent="0.25">
      <c r="A18" s="116">
        <v>602000</v>
      </c>
      <c r="B18" s="117" t="s">
        <v>51</v>
      </c>
      <c r="C18" s="166">
        <v>13889837</v>
      </c>
      <c r="D18" s="118">
        <v>-13874892</v>
      </c>
      <c r="E18" s="118">
        <v>27764729</v>
      </c>
      <c r="F18" s="118">
        <v>27672644</v>
      </c>
    </row>
    <row r="19" spans="1:6" ht="25.5" customHeight="1" x14ac:dyDescent="0.25">
      <c r="A19" s="119">
        <v>602100</v>
      </c>
      <c r="B19" s="120" t="s">
        <v>286</v>
      </c>
      <c r="C19" s="167">
        <v>13889837</v>
      </c>
      <c r="D19" s="121">
        <v>5130646</v>
      </c>
      <c r="E19" s="121">
        <v>8759191</v>
      </c>
      <c r="F19" s="121">
        <v>8667106</v>
      </c>
    </row>
    <row r="20" spans="1:6" ht="45" x14ac:dyDescent="0.25">
      <c r="A20" s="119">
        <v>602400</v>
      </c>
      <c r="B20" s="120" t="s">
        <v>50</v>
      </c>
      <c r="C20" s="167">
        <f t="shared" si="0"/>
        <v>0</v>
      </c>
      <c r="D20" s="121">
        <v>-19005538</v>
      </c>
      <c r="E20" s="121">
        <v>19005538</v>
      </c>
      <c r="F20" s="121">
        <v>19005538</v>
      </c>
    </row>
    <row r="21" spans="1:6" ht="27.75" customHeight="1" x14ac:dyDescent="0.25">
      <c r="A21" s="168" t="s">
        <v>46</v>
      </c>
      <c r="B21" s="169" t="s">
        <v>49</v>
      </c>
      <c r="C21" s="166">
        <v>13889837</v>
      </c>
      <c r="D21" s="166">
        <v>-13874892</v>
      </c>
      <c r="E21" s="166">
        <v>27764729</v>
      </c>
      <c r="F21" s="166">
        <v>27672644</v>
      </c>
    </row>
    <row r="24" spans="1:6" x14ac:dyDescent="0.25">
      <c r="B24" s="189" t="s">
        <v>47</v>
      </c>
      <c r="C24" s="163"/>
      <c r="D24" s="163"/>
      <c r="E24" s="189" t="s">
        <v>48</v>
      </c>
    </row>
  </sheetData>
  <mergeCells count="11">
    <mergeCell ref="A16:F16"/>
    <mergeCell ref="D2:F3"/>
    <mergeCell ref="A11:F11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topLeftCell="E1" zoomScaleNormal="100" workbookViewId="0">
      <selection activeCell="M2" sqref="M2:P4"/>
    </sheetView>
  </sheetViews>
  <sheetFormatPr defaultRowHeight="15" x14ac:dyDescent="0.25"/>
  <cols>
    <col min="1" max="3" width="12" style="124" customWidth="1"/>
    <col min="4" max="4" width="40.7109375" style="124" customWidth="1"/>
    <col min="5" max="16" width="13.7109375" style="124" customWidth="1"/>
    <col min="17" max="16384" width="9.140625" style="124"/>
  </cols>
  <sheetData>
    <row r="1" spans="1:16" x14ac:dyDescent="0.25">
      <c r="M1" s="161" t="s">
        <v>233</v>
      </c>
    </row>
    <row r="2" spans="1:16" x14ac:dyDescent="0.25">
      <c r="M2" s="322"/>
      <c r="N2" s="323"/>
      <c r="O2" s="323"/>
      <c r="P2" s="323"/>
    </row>
    <row r="3" spans="1:16" x14ac:dyDescent="0.25">
      <c r="M3" s="323"/>
      <c r="N3" s="323"/>
      <c r="O3" s="323"/>
      <c r="P3" s="323"/>
    </row>
    <row r="4" spans="1:16" x14ac:dyDescent="0.25">
      <c r="M4" s="323"/>
      <c r="N4" s="323"/>
      <c r="O4" s="323"/>
      <c r="P4" s="323"/>
    </row>
    <row r="5" spans="1:16" x14ac:dyDescent="0.25">
      <c r="A5" s="340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</row>
    <row r="6" spans="1:16" ht="18.75" x14ac:dyDescent="0.3">
      <c r="A6" s="342" t="s">
        <v>324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</row>
    <row r="7" spans="1:16" x14ac:dyDescent="0.25">
      <c r="P7" s="125" t="s">
        <v>232</v>
      </c>
    </row>
    <row r="8" spans="1:16" x14ac:dyDescent="0.25">
      <c r="A8" s="343" t="s">
        <v>231</v>
      </c>
      <c r="B8" s="343" t="s">
        <v>230</v>
      </c>
      <c r="C8" s="343" t="s">
        <v>229</v>
      </c>
      <c r="D8" s="344" t="s">
        <v>284</v>
      </c>
      <c r="E8" s="339" t="s">
        <v>5</v>
      </c>
      <c r="F8" s="339"/>
      <c r="G8" s="339"/>
      <c r="H8" s="339"/>
      <c r="I8" s="339"/>
      <c r="J8" s="339" t="s">
        <v>6</v>
      </c>
      <c r="K8" s="339"/>
      <c r="L8" s="339"/>
      <c r="M8" s="339"/>
      <c r="N8" s="339"/>
      <c r="O8" s="339"/>
      <c r="P8" s="345" t="s">
        <v>228</v>
      </c>
    </row>
    <row r="9" spans="1:16" x14ac:dyDescent="0.25">
      <c r="A9" s="339"/>
      <c r="B9" s="339"/>
      <c r="C9" s="339"/>
      <c r="D9" s="344"/>
      <c r="E9" s="345" t="s">
        <v>7</v>
      </c>
      <c r="F9" s="339" t="s">
        <v>227</v>
      </c>
      <c r="G9" s="339" t="s">
        <v>226</v>
      </c>
      <c r="H9" s="339"/>
      <c r="I9" s="339" t="s">
        <v>225</v>
      </c>
      <c r="J9" s="345" t="s">
        <v>7</v>
      </c>
      <c r="K9" s="339" t="s">
        <v>8</v>
      </c>
      <c r="L9" s="339" t="s">
        <v>227</v>
      </c>
      <c r="M9" s="339" t="s">
        <v>226</v>
      </c>
      <c r="N9" s="339"/>
      <c r="O9" s="339" t="s">
        <v>225</v>
      </c>
      <c r="P9" s="345"/>
    </row>
    <row r="10" spans="1:16" x14ac:dyDescent="0.25">
      <c r="A10" s="339"/>
      <c r="B10" s="339"/>
      <c r="C10" s="339"/>
      <c r="D10" s="344"/>
      <c r="E10" s="345"/>
      <c r="F10" s="339"/>
      <c r="G10" s="339" t="s">
        <v>224</v>
      </c>
      <c r="H10" s="339" t="s">
        <v>223</v>
      </c>
      <c r="I10" s="339"/>
      <c r="J10" s="345"/>
      <c r="K10" s="339"/>
      <c r="L10" s="339"/>
      <c r="M10" s="339" t="s">
        <v>224</v>
      </c>
      <c r="N10" s="339" t="s">
        <v>223</v>
      </c>
      <c r="O10" s="339"/>
      <c r="P10" s="345"/>
    </row>
    <row r="11" spans="1:16" ht="39" customHeight="1" x14ac:dyDescent="0.25">
      <c r="A11" s="339"/>
      <c r="B11" s="339"/>
      <c r="C11" s="339"/>
      <c r="D11" s="344"/>
      <c r="E11" s="345"/>
      <c r="F11" s="339"/>
      <c r="G11" s="339"/>
      <c r="H11" s="339"/>
      <c r="I11" s="339"/>
      <c r="J11" s="345"/>
      <c r="K11" s="339"/>
      <c r="L11" s="339"/>
      <c r="M11" s="339"/>
      <c r="N11" s="339"/>
      <c r="O11" s="339"/>
      <c r="P11" s="345"/>
    </row>
    <row r="12" spans="1:16" x14ac:dyDescent="0.25">
      <c r="A12" s="126">
        <v>1</v>
      </c>
      <c r="B12" s="126">
        <v>2</v>
      </c>
      <c r="C12" s="126">
        <v>3</v>
      </c>
      <c r="D12" s="126">
        <v>4</v>
      </c>
      <c r="E12" s="162">
        <v>5</v>
      </c>
      <c r="F12" s="126">
        <v>6</v>
      </c>
      <c r="G12" s="126">
        <v>7</v>
      </c>
      <c r="H12" s="126">
        <v>8</v>
      </c>
      <c r="I12" s="126">
        <v>9</v>
      </c>
      <c r="J12" s="162">
        <v>10</v>
      </c>
      <c r="K12" s="126">
        <v>11</v>
      </c>
      <c r="L12" s="126">
        <v>12</v>
      </c>
      <c r="M12" s="126">
        <v>13</v>
      </c>
      <c r="N12" s="126">
        <v>14</v>
      </c>
      <c r="O12" s="126">
        <v>15</v>
      </c>
      <c r="P12" s="162">
        <v>16</v>
      </c>
    </row>
    <row r="13" spans="1:16" ht="24" customHeight="1" x14ac:dyDescent="0.25">
      <c r="A13" s="315" t="s">
        <v>222</v>
      </c>
      <c r="B13" s="316"/>
      <c r="C13" s="296"/>
      <c r="D13" s="297" t="s">
        <v>458</v>
      </c>
      <c r="E13" s="294">
        <v>23757738</v>
      </c>
      <c r="F13" s="294">
        <v>15592319</v>
      </c>
      <c r="G13" s="294">
        <v>9875606</v>
      </c>
      <c r="H13" s="294">
        <v>260000</v>
      </c>
      <c r="I13" s="294">
        <v>8165419</v>
      </c>
      <c r="J13" s="294">
        <v>22943122</v>
      </c>
      <c r="K13" s="294">
        <v>18472037</v>
      </c>
      <c r="L13" s="294">
        <v>212085</v>
      </c>
      <c r="M13" s="294">
        <v>0</v>
      </c>
      <c r="N13" s="294">
        <v>0</v>
      </c>
      <c r="O13" s="294">
        <v>22731037</v>
      </c>
      <c r="P13" s="294">
        <v>46700860</v>
      </c>
    </row>
    <row r="14" spans="1:16" ht="24" customHeight="1" x14ac:dyDescent="0.25">
      <c r="A14" s="315" t="s">
        <v>221</v>
      </c>
      <c r="B14" s="316"/>
      <c r="C14" s="296"/>
      <c r="D14" s="297" t="s">
        <v>458</v>
      </c>
      <c r="E14" s="294">
        <v>23757738</v>
      </c>
      <c r="F14" s="294">
        <v>15592319</v>
      </c>
      <c r="G14" s="294">
        <v>9875606</v>
      </c>
      <c r="H14" s="294">
        <v>260000</v>
      </c>
      <c r="I14" s="294">
        <v>8165419</v>
      </c>
      <c r="J14" s="294">
        <v>22943122</v>
      </c>
      <c r="K14" s="294">
        <v>18472037</v>
      </c>
      <c r="L14" s="294">
        <v>212085</v>
      </c>
      <c r="M14" s="294">
        <v>0</v>
      </c>
      <c r="N14" s="294">
        <v>0</v>
      </c>
      <c r="O14" s="294">
        <v>22731037</v>
      </c>
      <c r="P14" s="294">
        <v>46700860</v>
      </c>
    </row>
    <row r="15" spans="1:16" ht="66.75" customHeight="1" x14ac:dyDescent="0.25">
      <c r="A15" s="318" t="s">
        <v>220</v>
      </c>
      <c r="B15" s="318" t="s">
        <v>219</v>
      </c>
      <c r="C15" s="319" t="s">
        <v>69</v>
      </c>
      <c r="D15" s="320" t="s">
        <v>218</v>
      </c>
      <c r="E15" s="295">
        <v>12536700</v>
      </c>
      <c r="F15" s="321">
        <v>12536700</v>
      </c>
      <c r="G15" s="321">
        <v>9542200</v>
      </c>
      <c r="H15" s="321">
        <v>260000</v>
      </c>
      <c r="I15" s="321">
        <v>0</v>
      </c>
      <c r="J15" s="295">
        <v>80000</v>
      </c>
      <c r="K15" s="321">
        <v>40000</v>
      </c>
      <c r="L15" s="321">
        <v>40000</v>
      </c>
      <c r="M15" s="321">
        <v>0</v>
      </c>
      <c r="N15" s="321">
        <v>0</v>
      </c>
      <c r="O15" s="321">
        <v>40000</v>
      </c>
      <c r="P15" s="295">
        <v>12616700</v>
      </c>
    </row>
    <row r="16" spans="1:16" ht="18" customHeight="1" x14ac:dyDescent="0.25">
      <c r="A16" s="318" t="s">
        <v>217</v>
      </c>
      <c r="B16" s="318" t="s">
        <v>58</v>
      </c>
      <c r="C16" s="319" t="s">
        <v>65</v>
      </c>
      <c r="D16" s="320" t="s">
        <v>97</v>
      </c>
      <c r="E16" s="295">
        <v>155000</v>
      </c>
      <c r="F16" s="321">
        <v>155000</v>
      </c>
      <c r="G16" s="321">
        <v>0</v>
      </c>
      <c r="H16" s="321">
        <v>0</v>
      </c>
      <c r="I16" s="321">
        <v>0</v>
      </c>
      <c r="J16" s="295">
        <v>0</v>
      </c>
      <c r="K16" s="321">
        <v>0</v>
      </c>
      <c r="L16" s="321">
        <v>0</v>
      </c>
      <c r="M16" s="321">
        <v>0</v>
      </c>
      <c r="N16" s="321">
        <v>0</v>
      </c>
      <c r="O16" s="321">
        <v>0</v>
      </c>
      <c r="P16" s="295">
        <v>155000</v>
      </c>
    </row>
    <row r="17" spans="1:16" ht="27" customHeight="1" x14ac:dyDescent="0.25">
      <c r="A17" s="318" t="s">
        <v>216</v>
      </c>
      <c r="B17" s="318" t="s">
        <v>215</v>
      </c>
      <c r="C17" s="319" t="s">
        <v>115</v>
      </c>
      <c r="D17" s="320" t="s">
        <v>214</v>
      </c>
      <c r="E17" s="295">
        <v>38000</v>
      </c>
      <c r="F17" s="321">
        <v>38000</v>
      </c>
      <c r="G17" s="321">
        <v>0</v>
      </c>
      <c r="H17" s="321">
        <v>0</v>
      </c>
      <c r="I17" s="321">
        <v>0</v>
      </c>
      <c r="J17" s="295">
        <v>0</v>
      </c>
      <c r="K17" s="321">
        <v>0</v>
      </c>
      <c r="L17" s="321">
        <v>0</v>
      </c>
      <c r="M17" s="321">
        <v>0</v>
      </c>
      <c r="N17" s="321">
        <v>0</v>
      </c>
      <c r="O17" s="321">
        <v>0</v>
      </c>
      <c r="P17" s="295">
        <v>38000</v>
      </c>
    </row>
    <row r="18" spans="1:16" ht="21.75" customHeight="1" x14ac:dyDescent="0.25">
      <c r="A18" s="318" t="s">
        <v>213</v>
      </c>
      <c r="B18" s="318" t="s">
        <v>212</v>
      </c>
      <c r="C18" s="319" t="s">
        <v>211</v>
      </c>
      <c r="D18" s="320" t="s">
        <v>210</v>
      </c>
      <c r="E18" s="295">
        <v>22000</v>
      </c>
      <c r="F18" s="321">
        <v>22000</v>
      </c>
      <c r="G18" s="321">
        <v>18000</v>
      </c>
      <c r="H18" s="321">
        <v>0</v>
      </c>
      <c r="I18" s="321">
        <v>0</v>
      </c>
      <c r="J18" s="295">
        <v>0</v>
      </c>
      <c r="K18" s="321">
        <v>0</v>
      </c>
      <c r="L18" s="321">
        <v>0</v>
      </c>
      <c r="M18" s="321">
        <v>0</v>
      </c>
      <c r="N18" s="321">
        <v>0</v>
      </c>
      <c r="O18" s="321">
        <v>0</v>
      </c>
      <c r="P18" s="295">
        <v>22000</v>
      </c>
    </row>
    <row r="19" spans="1:16" ht="51.75" customHeight="1" x14ac:dyDescent="0.25">
      <c r="A19" s="318" t="s">
        <v>209</v>
      </c>
      <c r="B19" s="318" t="s">
        <v>208</v>
      </c>
      <c r="C19" s="319" t="s">
        <v>146</v>
      </c>
      <c r="D19" s="320" t="s">
        <v>207</v>
      </c>
      <c r="E19" s="295">
        <v>56426</v>
      </c>
      <c r="F19" s="321">
        <v>56426</v>
      </c>
      <c r="G19" s="321">
        <v>0</v>
      </c>
      <c r="H19" s="321">
        <v>0</v>
      </c>
      <c r="I19" s="321">
        <v>0</v>
      </c>
      <c r="J19" s="295">
        <v>0</v>
      </c>
      <c r="K19" s="321">
        <v>0</v>
      </c>
      <c r="L19" s="321">
        <v>0</v>
      </c>
      <c r="M19" s="321">
        <v>0</v>
      </c>
      <c r="N19" s="321">
        <v>0</v>
      </c>
      <c r="O19" s="321">
        <v>0</v>
      </c>
      <c r="P19" s="295">
        <v>56426</v>
      </c>
    </row>
    <row r="20" spans="1:16" ht="40.5" customHeight="1" x14ac:dyDescent="0.25">
      <c r="A20" s="318" t="s">
        <v>206</v>
      </c>
      <c r="B20" s="318" t="s">
        <v>205</v>
      </c>
      <c r="C20" s="319" t="s">
        <v>146</v>
      </c>
      <c r="D20" s="320" t="s">
        <v>204</v>
      </c>
      <c r="E20" s="295">
        <v>15274</v>
      </c>
      <c r="F20" s="321">
        <v>15274</v>
      </c>
      <c r="G20" s="321">
        <v>0</v>
      </c>
      <c r="H20" s="321">
        <v>0</v>
      </c>
      <c r="I20" s="321">
        <v>0</v>
      </c>
      <c r="J20" s="295">
        <v>0</v>
      </c>
      <c r="K20" s="321">
        <v>0</v>
      </c>
      <c r="L20" s="321">
        <v>0</v>
      </c>
      <c r="M20" s="321">
        <v>0</v>
      </c>
      <c r="N20" s="321">
        <v>0</v>
      </c>
      <c r="O20" s="321">
        <v>0</v>
      </c>
      <c r="P20" s="295">
        <v>15274</v>
      </c>
    </row>
    <row r="21" spans="1:16" ht="27.75" customHeight="1" x14ac:dyDescent="0.25">
      <c r="A21" s="318" t="s">
        <v>287</v>
      </c>
      <c r="B21" s="318" t="s">
        <v>288</v>
      </c>
      <c r="C21" s="319" t="s">
        <v>201</v>
      </c>
      <c r="D21" s="320" t="s">
        <v>289</v>
      </c>
      <c r="E21" s="295">
        <v>51496</v>
      </c>
      <c r="F21" s="321">
        <v>0</v>
      </c>
      <c r="G21" s="321">
        <v>0</v>
      </c>
      <c r="H21" s="321">
        <v>0</v>
      </c>
      <c r="I21" s="321">
        <v>51496</v>
      </c>
      <c r="J21" s="295">
        <v>0</v>
      </c>
      <c r="K21" s="321">
        <v>0</v>
      </c>
      <c r="L21" s="321">
        <v>0</v>
      </c>
      <c r="M21" s="321">
        <v>0</v>
      </c>
      <c r="N21" s="321">
        <v>0</v>
      </c>
      <c r="O21" s="321">
        <v>0</v>
      </c>
      <c r="P21" s="295">
        <v>51496</v>
      </c>
    </row>
    <row r="22" spans="1:16" ht="18.75" customHeight="1" x14ac:dyDescent="0.25">
      <c r="A22" s="318" t="s">
        <v>203</v>
      </c>
      <c r="B22" s="318" t="s">
        <v>202</v>
      </c>
      <c r="C22" s="319" t="s">
        <v>201</v>
      </c>
      <c r="D22" s="320" t="s">
        <v>200</v>
      </c>
      <c r="E22" s="295">
        <v>6679916</v>
      </c>
      <c r="F22" s="321">
        <v>560093</v>
      </c>
      <c r="G22" s="321">
        <v>23346</v>
      </c>
      <c r="H22" s="321">
        <v>0</v>
      </c>
      <c r="I22" s="321">
        <v>6119823</v>
      </c>
      <c r="J22" s="295">
        <v>157000</v>
      </c>
      <c r="K22" s="321">
        <v>157000</v>
      </c>
      <c r="L22" s="321">
        <v>0</v>
      </c>
      <c r="M22" s="321">
        <v>0</v>
      </c>
      <c r="N22" s="321">
        <v>0</v>
      </c>
      <c r="O22" s="321">
        <v>157000</v>
      </c>
      <c r="P22" s="295">
        <v>6836916</v>
      </c>
    </row>
    <row r="23" spans="1:16" ht="21.75" customHeight="1" x14ac:dyDescent="0.25">
      <c r="A23" s="318" t="s">
        <v>199</v>
      </c>
      <c r="B23" s="318" t="s">
        <v>198</v>
      </c>
      <c r="C23" s="319" t="s">
        <v>197</v>
      </c>
      <c r="D23" s="320" t="s">
        <v>196</v>
      </c>
      <c r="E23" s="295">
        <v>320800</v>
      </c>
      <c r="F23" s="321">
        <v>320800</v>
      </c>
      <c r="G23" s="321">
        <v>0</v>
      </c>
      <c r="H23" s="321">
        <v>0</v>
      </c>
      <c r="I23" s="321">
        <v>0</v>
      </c>
      <c r="J23" s="295">
        <v>0</v>
      </c>
      <c r="K23" s="321">
        <v>0</v>
      </c>
      <c r="L23" s="321">
        <v>0</v>
      </c>
      <c r="M23" s="321">
        <v>0</v>
      </c>
      <c r="N23" s="321">
        <v>0</v>
      </c>
      <c r="O23" s="321">
        <v>0</v>
      </c>
      <c r="P23" s="295">
        <v>320800</v>
      </c>
    </row>
    <row r="24" spans="1:16" ht="28.5" customHeight="1" x14ac:dyDescent="0.25">
      <c r="A24" s="318" t="s">
        <v>290</v>
      </c>
      <c r="B24" s="318" t="s">
        <v>291</v>
      </c>
      <c r="C24" s="319" t="s">
        <v>142</v>
      </c>
      <c r="D24" s="320" t="s">
        <v>292</v>
      </c>
      <c r="E24" s="295">
        <v>0</v>
      </c>
      <c r="F24" s="321">
        <v>0</v>
      </c>
      <c r="G24" s="321">
        <v>0</v>
      </c>
      <c r="H24" s="321">
        <v>0</v>
      </c>
      <c r="I24" s="321">
        <v>0</v>
      </c>
      <c r="J24" s="295">
        <v>969564</v>
      </c>
      <c r="K24" s="321">
        <v>969564</v>
      </c>
      <c r="L24" s="321">
        <v>0</v>
      </c>
      <c r="M24" s="321">
        <v>0</v>
      </c>
      <c r="N24" s="321">
        <v>0</v>
      </c>
      <c r="O24" s="321">
        <v>969564</v>
      </c>
      <c r="P24" s="295">
        <v>969564</v>
      </c>
    </row>
    <row r="25" spans="1:16" ht="25.5" customHeight="1" x14ac:dyDescent="0.25">
      <c r="A25" s="318" t="s">
        <v>326</v>
      </c>
      <c r="B25" s="318" t="s">
        <v>327</v>
      </c>
      <c r="C25" s="319" t="s">
        <v>142</v>
      </c>
      <c r="D25" s="320" t="s">
        <v>457</v>
      </c>
      <c r="E25" s="295">
        <v>0</v>
      </c>
      <c r="F25" s="321">
        <v>0</v>
      </c>
      <c r="G25" s="321">
        <v>0</v>
      </c>
      <c r="H25" s="321">
        <v>0</v>
      </c>
      <c r="I25" s="321">
        <v>0</v>
      </c>
      <c r="J25" s="295">
        <v>1500000</v>
      </c>
      <c r="K25" s="321">
        <v>1500000</v>
      </c>
      <c r="L25" s="321">
        <v>0</v>
      </c>
      <c r="M25" s="321">
        <v>0</v>
      </c>
      <c r="N25" s="321">
        <v>0</v>
      </c>
      <c r="O25" s="321">
        <v>1500000</v>
      </c>
      <c r="P25" s="295">
        <v>1500000</v>
      </c>
    </row>
    <row r="26" spans="1:16" ht="30.75" customHeight="1" x14ac:dyDescent="0.25">
      <c r="A26" s="318" t="s">
        <v>195</v>
      </c>
      <c r="B26" s="318" t="s">
        <v>194</v>
      </c>
      <c r="C26" s="319" t="s">
        <v>142</v>
      </c>
      <c r="D26" s="320" t="s">
        <v>193</v>
      </c>
      <c r="E26" s="295">
        <v>1994100</v>
      </c>
      <c r="F26" s="321">
        <v>0</v>
      </c>
      <c r="G26" s="321">
        <v>0</v>
      </c>
      <c r="H26" s="321">
        <v>0</v>
      </c>
      <c r="I26" s="321">
        <v>1994100</v>
      </c>
      <c r="J26" s="295">
        <v>0</v>
      </c>
      <c r="K26" s="321">
        <v>0</v>
      </c>
      <c r="L26" s="321">
        <v>0</v>
      </c>
      <c r="M26" s="321">
        <v>0</v>
      </c>
      <c r="N26" s="321">
        <v>0</v>
      </c>
      <c r="O26" s="321">
        <v>0</v>
      </c>
      <c r="P26" s="295">
        <v>1994100</v>
      </c>
    </row>
    <row r="27" spans="1:16" ht="39.75" customHeight="1" x14ac:dyDescent="0.25">
      <c r="A27" s="318" t="s">
        <v>439</v>
      </c>
      <c r="B27" s="318" t="s">
        <v>440</v>
      </c>
      <c r="C27" s="319" t="s">
        <v>138</v>
      </c>
      <c r="D27" s="320" t="s">
        <v>441</v>
      </c>
      <c r="E27" s="295">
        <v>0</v>
      </c>
      <c r="F27" s="321">
        <v>0</v>
      </c>
      <c r="G27" s="321">
        <v>0</v>
      </c>
      <c r="H27" s="321">
        <v>0</v>
      </c>
      <c r="I27" s="321">
        <v>0</v>
      </c>
      <c r="J27" s="295">
        <v>4439400</v>
      </c>
      <c r="K27" s="321">
        <v>4439400</v>
      </c>
      <c r="L27" s="321">
        <v>0</v>
      </c>
      <c r="M27" s="321">
        <v>0</v>
      </c>
      <c r="N27" s="321">
        <v>0</v>
      </c>
      <c r="O27" s="321">
        <v>4439400</v>
      </c>
      <c r="P27" s="295">
        <v>4439400</v>
      </c>
    </row>
    <row r="28" spans="1:16" ht="40.5" customHeight="1" x14ac:dyDescent="0.25">
      <c r="A28" s="318" t="s">
        <v>293</v>
      </c>
      <c r="B28" s="318" t="s">
        <v>294</v>
      </c>
      <c r="C28" s="319" t="s">
        <v>138</v>
      </c>
      <c r="D28" s="320" t="s">
        <v>295</v>
      </c>
      <c r="E28" s="295">
        <v>0</v>
      </c>
      <c r="F28" s="321">
        <v>0</v>
      </c>
      <c r="G28" s="321">
        <v>0</v>
      </c>
      <c r="H28" s="321">
        <v>0</v>
      </c>
      <c r="I28" s="321">
        <v>0</v>
      </c>
      <c r="J28" s="295">
        <v>2807073</v>
      </c>
      <c r="K28" s="321">
        <v>2807073</v>
      </c>
      <c r="L28" s="321">
        <v>0</v>
      </c>
      <c r="M28" s="321">
        <v>0</v>
      </c>
      <c r="N28" s="321">
        <v>0</v>
      </c>
      <c r="O28" s="321">
        <v>2807073</v>
      </c>
      <c r="P28" s="295">
        <v>2807073</v>
      </c>
    </row>
    <row r="29" spans="1:16" ht="47.25" customHeight="1" x14ac:dyDescent="0.25">
      <c r="A29" s="318" t="s">
        <v>334</v>
      </c>
      <c r="B29" s="318" t="s">
        <v>335</v>
      </c>
      <c r="C29" s="319" t="s">
        <v>138</v>
      </c>
      <c r="D29" s="320" t="s">
        <v>336</v>
      </c>
      <c r="E29" s="295">
        <v>0</v>
      </c>
      <c r="F29" s="321">
        <v>0</v>
      </c>
      <c r="G29" s="321">
        <v>0</v>
      </c>
      <c r="H29" s="321">
        <v>0</v>
      </c>
      <c r="I29" s="321">
        <v>0</v>
      </c>
      <c r="J29" s="295">
        <v>8452500</v>
      </c>
      <c r="K29" s="321">
        <v>8452500</v>
      </c>
      <c r="L29" s="321">
        <v>0</v>
      </c>
      <c r="M29" s="321">
        <v>0</v>
      </c>
      <c r="N29" s="321">
        <v>0</v>
      </c>
      <c r="O29" s="321">
        <v>8452500</v>
      </c>
      <c r="P29" s="295">
        <v>8452500</v>
      </c>
    </row>
    <row r="30" spans="1:16" ht="40.5" customHeight="1" x14ac:dyDescent="0.25">
      <c r="A30" s="318" t="s">
        <v>192</v>
      </c>
      <c r="B30" s="318" t="s">
        <v>191</v>
      </c>
      <c r="C30" s="319" t="s">
        <v>190</v>
      </c>
      <c r="D30" s="320" t="s">
        <v>189</v>
      </c>
      <c r="E30" s="295">
        <v>1455026</v>
      </c>
      <c r="F30" s="321">
        <v>1455026</v>
      </c>
      <c r="G30" s="321">
        <v>0</v>
      </c>
      <c r="H30" s="321">
        <v>0</v>
      </c>
      <c r="I30" s="321">
        <v>0</v>
      </c>
      <c r="J30" s="295">
        <v>109974</v>
      </c>
      <c r="K30" s="321">
        <v>106500</v>
      </c>
      <c r="L30" s="321">
        <v>3474</v>
      </c>
      <c r="M30" s="321">
        <v>0</v>
      </c>
      <c r="N30" s="321">
        <v>0</v>
      </c>
      <c r="O30" s="321">
        <v>106500</v>
      </c>
      <c r="P30" s="295">
        <v>1565000</v>
      </c>
    </row>
    <row r="31" spans="1:16" ht="27.75" customHeight="1" x14ac:dyDescent="0.25">
      <c r="A31" s="318" t="s">
        <v>188</v>
      </c>
      <c r="B31" s="318" t="s">
        <v>187</v>
      </c>
      <c r="C31" s="319" t="s">
        <v>138</v>
      </c>
      <c r="D31" s="320" t="s">
        <v>186</v>
      </c>
      <c r="E31" s="295">
        <v>30000</v>
      </c>
      <c r="F31" s="321">
        <v>30000</v>
      </c>
      <c r="G31" s="321">
        <v>0</v>
      </c>
      <c r="H31" s="321">
        <v>0</v>
      </c>
      <c r="I31" s="321">
        <v>0</v>
      </c>
      <c r="J31" s="295">
        <v>0</v>
      </c>
      <c r="K31" s="321">
        <v>0</v>
      </c>
      <c r="L31" s="321">
        <v>0</v>
      </c>
      <c r="M31" s="321">
        <v>0</v>
      </c>
      <c r="N31" s="321">
        <v>0</v>
      </c>
      <c r="O31" s="321">
        <v>0</v>
      </c>
      <c r="P31" s="295">
        <v>30000</v>
      </c>
    </row>
    <row r="32" spans="1:16" ht="92.25" customHeight="1" x14ac:dyDescent="0.25">
      <c r="A32" s="318" t="s">
        <v>446</v>
      </c>
      <c r="B32" s="318" t="s">
        <v>447</v>
      </c>
      <c r="C32" s="319" t="s">
        <v>138</v>
      </c>
      <c r="D32" s="320" t="s">
        <v>451</v>
      </c>
      <c r="E32" s="295">
        <v>0</v>
      </c>
      <c r="F32" s="321">
        <v>0</v>
      </c>
      <c r="G32" s="321">
        <v>0</v>
      </c>
      <c r="H32" s="321">
        <v>0</v>
      </c>
      <c r="I32" s="321">
        <v>0</v>
      </c>
      <c r="J32" s="295">
        <v>45015</v>
      </c>
      <c r="K32" s="321">
        <v>0</v>
      </c>
      <c r="L32" s="321">
        <v>45015</v>
      </c>
      <c r="M32" s="321">
        <v>0</v>
      </c>
      <c r="N32" s="321">
        <v>0</v>
      </c>
      <c r="O32" s="321">
        <v>0</v>
      </c>
      <c r="P32" s="295">
        <v>45015</v>
      </c>
    </row>
    <row r="33" spans="1:16" ht="33" customHeight="1" x14ac:dyDescent="0.25">
      <c r="A33" s="318" t="s">
        <v>185</v>
      </c>
      <c r="B33" s="318" t="s">
        <v>184</v>
      </c>
      <c r="C33" s="319" t="s">
        <v>183</v>
      </c>
      <c r="D33" s="320" t="s">
        <v>182</v>
      </c>
      <c r="E33" s="295">
        <v>403000</v>
      </c>
      <c r="F33" s="321">
        <v>403000</v>
      </c>
      <c r="G33" s="321">
        <v>292060</v>
      </c>
      <c r="H33" s="321">
        <v>0</v>
      </c>
      <c r="I33" s="321">
        <v>0</v>
      </c>
      <c r="J33" s="295">
        <v>0</v>
      </c>
      <c r="K33" s="321">
        <v>0</v>
      </c>
      <c r="L33" s="321">
        <v>0</v>
      </c>
      <c r="M33" s="321">
        <v>0</v>
      </c>
      <c r="N33" s="321">
        <v>0</v>
      </c>
      <c r="O33" s="321">
        <v>0</v>
      </c>
      <c r="P33" s="295">
        <v>403000</v>
      </c>
    </row>
    <row r="34" spans="1:16" ht="29.25" customHeight="1" x14ac:dyDescent="0.25">
      <c r="A34" s="318" t="s">
        <v>181</v>
      </c>
      <c r="B34" s="318" t="s">
        <v>180</v>
      </c>
      <c r="C34" s="319" t="s">
        <v>179</v>
      </c>
      <c r="D34" s="320" t="s">
        <v>178</v>
      </c>
      <c r="E34" s="295">
        <v>0</v>
      </c>
      <c r="F34" s="321">
        <v>0</v>
      </c>
      <c r="G34" s="321">
        <v>0</v>
      </c>
      <c r="H34" s="321">
        <v>0</v>
      </c>
      <c r="I34" s="321">
        <v>0</v>
      </c>
      <c r="J34" s="295">
        <v>123596</v>
      </c>
      <c r="K34" s="321">
        <v>0</v>
      </c>
      <c r="L34" s="321">
        <v>123596</v>
      </c>
      <c r="M34" s="321">
        <v>0</v>
      </c>
      <c r="N34" s="321">
        <v>0</v>
      </c>
      <c r="O34" s="321">
        <v>0</v>
      </c>
      <c r="P34" s="295">
        <v>123596</v>
      </c>
    </row>
    <row r="35" spans="1:16" ht="30" customHeight="1" x14ac:dyDescent="0.25">
      <c r="A35" s="318" t="s">
        <v>434</v>
      </c>
      <c r="B35" s="318" t="s">
        <v>435</v>
      </c>
      <c r="C35" s="319" t="s">
        <v>436</v>
      </c>
      <c r="D35" s="320" t="s">
        <v>437</v>
      </c>
      <c r="E35" s="295">
        <v>0</v>
      </c>
      <c r="F35" s="321">
        <v>0</v>
      </c>
      <c r="G35" s="321">
        <v>0</v>
      </c>
      <c r="H35" s="321">
        <v>0</v>
      </c>
      <c r="I35" s="321">
        <v>0</v>
      </c>
      <c r="J35" s="295">
        <v>4259000</v>
      </c>
      <c r="K35" s="321">
        <v>0</v>
      </c>
      <c r="L35" s="321">
        <v>0</v>
      </c>
      <c r="M35" s="321">
        <v>0</v>
      </c>
      <c r="N35" s="321">
        <v>0</v>
      </c>
      <c r="O35" s="321">
        <v>4259000</v>
      </c>
      <c r="P35" s="295">
        <v>4259000</v>
      </c>
    </row>
    <row r="36" spans="1:16" ht="29.25" customHeight="1" x14ac:dyDescent="0.25">
      <c r="A36" s="315" t="s">
        <v>177</v>
      </c>
      <c r="B36" s="316"/>
      <c r="C36" s="296"/>
      <c r="D36" s="297" t="s">
        <v>238</v>
      </c>
      <c r="E36" s="294">
        <v>78041144</v>
      </c>
      <c r="F36" s="294">
        <v>78041144</v>
      </c>
      <c r="G36" s="294">
        <v>53835876</v>
      </c>
      <c r="H36" s="294">
        <v>6234737</v>
      </c>
      <c r="I36" s="294">
        <v>0</v>
      </c>
      <c r="J36" s="294">
        <v>10823267</v>
      </c>
      <c r="K36" s="294">
        <v>8934552</v>
      </c>
      <c r="L36" s="294">
        <v>1888715</v>
      </c>
      <c r="M36" s="294">
        <v>0</v>
      </c>
      <c r="N36" s="294">
        <v>0</v>
      </c>
      <c r="O36" s="294">
        <v>8934552</v>
      </c>
      <c r="P36" s="294">
        <v>88864411</v>
      </c>
    </row>
    <row r="37" spans="1:16" ht="28.5" customHeight="1" x14ac:dyDescent="0.25">
      <c r="A37" s="315" t="s">
        <v>176</v>
      </c>
      <c r="B37" s="316"/>
      <c r="C37" s="296"/>
      <c r="D37" s="297" t="s">
        <v>238</v>
      </c>
      <c r="E37" s="294">
        <v>78041144</v>
      </c>
      <c r="F37" s="294">
        <v>78041144</v>
      </c>
      <c r="G37" s="294">
        <v>53835876</v>
      </c>
      <c r="H37" s="294">
        <v>6234737</v>
      </c>
      <c r="I37" s="294">
        <v>0</v>
      </c>
      <c r="J37" s="294">
        <v>10823267</v>
      </c>
      <c r="K37" s="294">
        <v>8934552</v>
      </c>
      <c r="L37" s="294">
        <v>1888715</v>
      </c>
      <c r="M37" s="294">
        <v>0</v>
      </c>
      <c r="N37" s="294">
        <v>0</v>
      </c>
      <c r="O37" s="294">
        <v>8934552</v>
      </c>
      <c r="P37" s="294">
        <v>88864411</v>
      </c>
    </row>
    <row r="38" spans="1:16" ht="42" customHeight="1" x14ac:dyDescent="0.25">
      <c r="A38" s="318" t="s">
        <v>175</v>
      </c>
      <c r="B38" s="318" t="s">
        <v>70</v>
      </c>
      <c r="C38" s="319" t="s">
        <v>69</v>
      </c>
      <c r="D38" s="320" t="s">
        <v>68</v>
      </c>
      <c r="E38" s="295">
        <v>791000</v>
      </c>
      <c r="F38" s="321">
        <v>791000</v>
      </c>
      <c r="G38" s="321">
        <v>632700</v>
      </c>
      <c r="H38" s="321">
        <v>0</v>
      </c>
      <c r="I38" s="321">
        <v>0</v>
      </c>
      <c r="J38" s="295">
        <v>0</v>
      </c>
      <c r="K38" s="321">
        <v>0</v>
      </c>
      <c r="L38" s="321">
        <v>0</v>
      </c>
      <c r="M38" s="321">
        <v>0</v>
      </c>
      <c r="N38" s="321">
        <v>0</v>
      </c>
      <c r="O38" s="321">
        <v>0</v>
      </c>
      <c r="P38" s="295">
        <v>791000</v>
      </c>
    </row>
    <row r="39" spans="1:16" ht="23.25" customHeight="1" x14ac:dyDescent="0.25">
      <c r="A39" s="318" t="s">
        <v>174</v>
      </c>
      <c r="B39" s="318" t="s">
        <v>58</v>
      </c>
      <c r="C39" s="319" t="s">
        <v>65</v>
      </c>
      <c r="D39" s="320" t="s">
        <v>97</v>
      </c>
      <c r="E39" s="295">
        <v>7200</v>
      </c>
      <c r="F39" s="321">
        <v>7200</v>
      </c>
      <c r="G39" s="321">
        <v>0</v>
      </c>
      <c r="H39" s="321">
        <v>0</v>
      </c>
      <c r="I39" s="321">
        <v>0</v>
      </c>
      <c r="J39" s="295">
        <v>7800</v>
      </c>
      <c r="K39" s="321">
        <v>7800</v>
      </c>
      <c r="L39" s="321">
        <v>0</v>
      </c>
      <c r="M39" s="321">
        <v>0</v>
      </c>
      <c r="N39" s="321">
        <v>0</v>
      </c>
      <c r="O39" s="321">
        <v>7800</v>
      </c>
      <c r="P39" s="295">
        <v>15000</v>
      </c>
    </row>
    <row r="40" spans="1:16" ht="21" customHeight="1" x14ac:dyDescent="0.25">
      <c r="A40" s="318" t="s">
        <v>173</v>
      </c>
      <c r="B40" s="318" t="s">
        <v>172</v>
      </c>
      <c r="C40" s="319" t="s">
        <v>171</v>
      </c>
      <c r="D40" s="320" t="s">
        <v>170</v>
      </c>
      <c r="E40" s="295">
        <v>9457003</v>
      </c>
      <c r="F40" s="321">
        <v>9457003</v>
      </c>
      <c r="G40" s="321">
        <v>6270000</v>
      </c>
      <c r="H40" s="321">
        <v>598197</v>
      </c>
      <c r="I40" s="321">
        <v>0</v>
      </c>
      <c r="J40" s="295">
        <v>650000</v>
      </c>
      <c r="K40" s="321">
        <v>0</v>
      </c>
      <c r="L40" s="321">
        <v>650000</v>
      </c>
      <c r="M40" s="321">
        <v>0</v>
      </c>
      <c r="N40" s="321">
        <v>0</v>
      </c>
      <c r="O40" s="321">
        <v>0</v>
      </c>
      <c r="P40" s="295">
        <v>10107003</v>
      </c>
    </row>
    <row r="41" spans="1:16" ht="65.25" customHeight="1" x14ac:dyDescent="0.25">
      <c r="A41" s="318" t="s">
        <v>167</v>
      </c>
      <c r="B41" s="318" t="s">
        <v>119</v>
      </c>
      <c r="C41" s="319" t="s">
        <v>169</v>
      </c>
      <c r="D41" s="320" t="s">
        <v>168</v>
      </c>
      <c r="E41" s="295">
        <v>58721705</v>
      </c>
      <c r="F41" s="321">
        <v>58721705</v>
      </c>
      <c r="G41" s="321">
        <v>40603700</v>
      </c>
      <c r="H41" s="321">
        <v>5048340</v>
      </c>
      <c r="I41" s="321">
        <v>0</v>
      </c>
      <c r="J41" s="295">
        <v>4924494</v>
      </c>
      <c r="K41" s="321">
        <v>3685779</v>
      </c>
      <c r="L41" s="321">
        <v>1238715</v>
      </c>
      <c r="M41" s="321">
        <v>0</v>
      </c>
      <c r="N41" s="321">
        <v>0</v>
      </c>
      <c r="O41" s="321">
        <v>3685779</v>
      </c>
      <c r="P41" s="295">
        <v>63646199</v>
      </c>
    </row>
    <row r="42" spans="1:16" ht="39.75" customHeight="1" x14ac:dyDescent="0.25">
      <c r="A42" s="318" t="s">
        <v>166</v>
      </c>
      <c r="B42" s="318" t="s">
        <v>104</v>
      </c>
      <c r="C42" s="319" t="s">
        <v>94</v>
      </c>
      <c r="D42" s="320" t="s">
        <v>165</v>
      </c>
      <c r="E42" s="295">
        <v>2553445</v>
      </c>
      <c r="F42" s="321">
        <v>2553445</v>
      </c>
      <c r="G42" s="321">
        <v>2054040</v>
      </c>
      <c r="H42" s="321">
        <v>69700</v>
      </c>
      <c r="I42" s="321">
        <v>0</v>
      </c>
      <c r="J42" s="295">
        <v>0</v>
      </c>
      <c r="K42" s="321">
        <v>0</v>
      </c>
      <c r="L42" s="321">
        <v>0</v>
      </c>
      <c r="M42" s="321">
        <v>0</v>
      </c>
      <c r="N42" s="321">
        <v>0</v>
      </c>
      <c r="O42" s="321">
        <v>0</v>
      </c>
      <c r="P42" s="295">
        <v>2553445</v>
      </c>
    </row>
    <row r="43" spans="1:16" ht="29.25" customHeight="1" x14ac:dyDescent="0.25">
      <c r="A43" s="318" t="s">
        <v>164</v>
      </c>
      <c r="B43" s="318" t="s">
        <v>163</v>
      </c>
      <c r="C43" s="319" t="s">
        <v>156</v>
      </c>
      <c r="D43" s="320" t="s">
        <v>162</v>
      </c>
      <c r="E43" s="295">
        <v>737000</v>
      </c>
      <c r="F43" s="321">
        <v>737000</v>
      </c>
      <c r="G43" s="321">
        <v>588540</v>
      </c>
      <c r="H43" s="321">
        <v>0</v>
      </c>
      <c r="I43" s="321">
        <v>0</v>
      </c>
      <c r="J43" s="295">
        <v>0</v>
      </c>
      <c r="K43" s="321">
        <v>0</v>
      </c>
      <c r="L43" s="321">
        <v>0</v>
      </c>
      <c r="M43" s="321">
        <v>0</v>
      </c>
      <c r="N43" s="321">
        <v>0</v>
      </c>
      <c r="O43" s="321">
        <v>0</v>
      </c>
      <c r="P43" s="295">
        <v>737000</v>
      </c>
    </row>
    <row r="44" spans="1:16" ht="27.75" customHeight="1" x14ac:dyDescent="0.25">
      <c r="A44" s="318" t="s">
        <v>161</v>
      </c>
      <c r="B44" s="318" t="s">
        <v>160</v>
      </c>
      <c r="C44" s="319" t="s">
        <v>156</v>
      </c>
      <c r="D44" s="320" t="s">
        <v>159</v>
      </c>
      <c r="E44" s="295">
        <v>2258600</v>
      </c>
      <c r="F44" s="321">
        <v>2258600</v>
      </c>
      <c r="G44" s="321">
        <v>1492341</v>
      </c>
      <c r="H44" s="321">
        <v>171500</v>
      </c>
      <c r="I44" s="321">
        <v>0</v>
      </c>
      <c r="J44" s="295">
        <v>29000</v>
      </c>
      <c r="K44" s="321">
        <v>29000</v>
      </c>
      <c r="L44" s="321">
        <v>0</v>
      </c>
      <c r="M44" s="321">
        <v>0</v>
      </c>
      <c r="N44" s="321">
        <v>0</v>
      </c>
      <c r="O44" s="321">
        <v>29000</v>
      </c>
      <c r="P44" s="295">
        <v>2287600</v>
      </c>
    </row>
    <row r="45" spans="1:16" ht="24.75" customHeight="1" x14ac:dyDescent="0.25">
      <c r="A45" s="318" t="s">
        <v>158</v>
      </c>
      <c r="B45" s="318" t="s">
        <v>157</v>
      </c>
      <c r="C45" s="319" t="s">
        <v>156</v>
      </c>
      <c r="D45" s="320" t="s">
        <v>155</v>
      </c>
      <c r="E45" s="295">
        <v>171300</v>
      </c>
      <c r="F45" s="321">
        <v>171300</v>
      </c>
      <c r="G45" s="321">
        <v>0</v>
      </c>
      <c r="H45" s="321">
        <v>0</v>
      </c>
      <c r="I45" s="321">
        <v>0</v>
      </c>
      <c r="J45" s="295">
        <v>0</v>
      </c>
      <c r="K45" s="321">
        <v>0</v>
      </c>
      <c r="L45" s="321">
        <v>0</v>
      </c>
      <c r="M45" s="321">
        <v>0</v>
      </c>
      <c r="N45" s="321">
        <v>0</v>
      </c>
      <c r="O45" s="321">
        <v>0</v>
      </c>
      <c r="P45" s="295">
        <v>171300</v>
      </c>
    </row>
    <row r="46" spans="1:16" ht="30" customHeight="1" x14ac:dyDescent="0.25">
      <c r="A46" s="318" t="s">
        <v>361</v>
      </c>
      <c r="B46" s="318" t="s">
        <v>362</v>
      </c>
      <c r="C46" s="319" t="s">
        <v>156</v>
      </c>
      <c r="D46" s="320" t="s">
        <v>363</v>
      </c>
      <c r="E46" s="295">
        <v>809155</v>
      </c>
      <c r="F46" s="321">
        <v>809155</v>
      </c>
      <c r="G46" s="321">
        <v>654555</v>
      </c>
      <c r="H46" s="321">
        <v>0</v>
      </c>
      <c r="I46" s="321">
        <v>0</v>
      </c>
      <c r="J46" s="295">
        <v>616667</v>
      </c>
      <c r="K46" s="321">
        <v>616667</v>
      </c>
      <c r="L46" s="321">
        <v>0</v>
      </c>
      <c r="M46" s="321">
        <v>0</v>
      </c>
      <c r="N46" s="321">
        <v>0</v>
      </c>
      <c r="O46" s="321">
        <v>616667</v>
      </c>
      <c r="P46" s="295">
        <v>1425822</v>
      </c>
    </row>
    <row r="47" spans="1:16" ht="64.5" customHeight="1" x14ac:dyDescent="0.25">
      <c r="A47" s="318" t="s">
        <v>154</v>
      </c>
      <c r="B47" s="318" t="s">
        <v>153</v>
      </c>
      <c r="C47" s="319" t="s">
        <v>115</v>
      </c>
      <c r="D47" s="320" t="s">
        <v>152</v>
      </c>
      <c r="E47" s="295">
        <v>130000</v>
      </c>
      <c r="F47" s="321">
        <v>130000</v>
      </c>
      <c r="G47" s="321">
        <v>0</v>
      </c>
      <c r="H47" s="321">
        <v>0</v>
      </c>
      <c r="I47" s="321">
        <v>0</v>
      </c>
      <c r="J47" s="295">
        <v>0</v>
      </c>
      <c r="K47" s="321">
        <v>0</v>
      </c>
      <c r="L47" s="321">
        <v>0</v>
      </c>
      <c r="M47" s="321">
        <v>0</v>
      </c>
      <c r="N47" s="321">
        <v>0</v>
      </c>
      <c r="O47" s="321">
        <v>0</v>
      </c>
      <c r="P47" s="295">
        <v>130000</v>
      </c>
    </row>
    <row r="48" spans="1:16" ht="26.25" customHeight="1" x14ac:dyDescent="0.25">
      <c r="A48" s="318" t="s">
        <v>151</v>
      </c>
      <c r="B48" s="318" t="s">
        <v>150</v>
      </c>
      <c r="C48" s="319" t="s">
        <v>146</v>
      </c>
      <c r="D48" s="320" t="s">
        <v>149</v>
      </c>
      <c r="E48" s="295">
        <v>110000</v>
      </c>
      <c r="F48" s="321">
        <v>110000</v>
      </c>
      <c r="G48" s="321">
        <v>0</v>
      </c>
      <c r="H48" s="321">
        <v>0</v>
      </c>
      <c r="I48" s="321">
        <v>0</v>
      </c>
      <c r="J48" s="295">
        <v>0</v>
      </c>
      <c r="K48" s="321">
        <v>0</v>
      </c>
      <c r="L48" s="321">
        <v>0</v>
      </c>
      <c r="M48" s="321">
        <v>0</v>
      </c>
      <c r="N48" s="321">
        <v>0</v>
      </c>
      <c r="O48" s="321">
        <v>0</v>
      </c>
      <c r="P48" s="295">
        <v>110000</v>
      </c>
    </row>
    <row r="49" spans="1:16" ht="30.75" customHeight="1" x14ac:dyDescent="0.25">
      <c r="A49" s="318" t="s">
        <v>148</v>
      </c>
      <c r="B49" s="318" t="s">
        <v>147</v>
      </c>
      <c r="C49" s="319" t="s">
        <v>146</v>
      </c>
      <c r="D49" s="320" t="s">
        <v>145</v>
      </c>
      <c r="E49" s="295">
        <v>2294736</v>
      </c>
      <c r="F49" s="321">
        <v>2294736</v>
      </c>
      <c r="G49" s="321">
        <v>1540000</v>
      </c>
      <c r="H49" s="321">
        <v>347000</v>
      </c>
      <c r="I49" s="321">
        <v>0</v>
      </c>
      <c r="J49" s="295">
        <v>25100</v>
      </c>
      <c r="K49" s="321">
        <v>25100</v>
      </c>
      <c r="L49" s="321">
        <v>0</v>
      </c>
      <c r="M49" s="321">
        <v>0</v>
      </c>
      <c r="N49" s="321">
        <v>0</v>
      </c>
      <c r="O49" s="321">
        <v>25100</v>
      </c>
      <c r="P49" s="295">
        <v>2319836</v>
      </c>
    </row>
    <row r="50" spans="1:16" ht="23.25" customHeight="1" x14ac:dyDescent="0.25">
      <c r="A50" s="318" t="s">
        <v>144</v>
      </c>
      <c r="B50" s="318" t="s">
        <v>143</v>
      </c>
      <c r="C50" s="319" t="s">
        <v>142</v>
      </c>
      <c r="D50" s="320" t="s">
        <v>141</v>
      </c>
      <c r="E50" s="295">
        <v>0</v>
      </c>
      <c r="F50" s="321">
        <v>0</v>
      </c>
      <c r="G50" s="321">
        <v>0</v>
      </c>
      <c r="H50" s="321">
        <v>0</v>
      </c>
      <c r="I50" s="321">
        <v>0</v>
      </c>
      <c r="J50" s="295">
        <v>3518746</v>
      </c>
      <c r="K50" s="321">
        <v>3518746</v>
      </c>
      <c r="L50" s="321">
        <v>0</v>
      </c>
      <c r="M50" s="321">
        <v>0</v>
      </c>
      <c r="N50" s="321">
        <v>0</v>
      </c>
      <c r="O50" s="321">
        <v>3518746</v>
      </c>
      <c r="P50" s="295">
        <v>3518746</v>
      </c>
    </row>
    <row r="51" spans="1:16" ht="29.25" customHeight="1" x14ac:dyDescent="0.25">
      <c r="A51" s="318" t="s">
        <v>364</v>
      </c>
      <c r="B51" s="318" t="s">
        <v>365</v>
      </c>
      <c r="C51" s="319" t="s">
        <v>142</v>
      </c>
      <c r="D51" s="320" t="s">
        <v>366</v>
      </c>
      <c r="E51" s="295">
        <v>0</v>
      </c>
      <c r="F51" s="321">
        <v>0</v>
      </c>
      <c r="G51" s="321">
        <v>0</v>
      </c>
      <c r="H51" s="321">
        <v>0</v>
      </c>
      <c r="I51" s="321">
        <v>0</v>
      </c>
      <c r="J51" s="295">
        <v>777171</v>
      </c>
      <c r="K51" s="321">
        <v>777171</v>
      </c>
      <c r="L51" s="321">
        <v>0</v>
      </c>
      <c r="M51" s="321">
        <v>0</v>
      </c>
      <c r="N51" s="321">
        <v>0</v>
      </c>
      <c r="O51" s="321">
        <v>777171</v>
      </c>
      <c r="P51" s="295">
        <v>777171</v>
      </c>
    </row>
    <row r="52" spans="1:16" ht="45" customHeight="1" x14ac:dyDescent="0.25">
      <c r="A52" s="318" t="s">
        <v>140</v>
      </c>
      <c r="B52" s="318" t="s">
        <v>139</v>
      </c>
      <c r="C52" s="319" t="s">
        <v>138</v>
      </c>
      <c r="D52" s="320" t="s">
        <v>137</v>
      </c>
      <c r="E52" s="295">
        <v>0</v>
      </c>
      <c r="F52" s="321">
        <v>0</v>
      </c>
      <c r="G52" s="321">
        <v>0</v>
      </c>
      <c r="H52" s="321">
        <v>0</v>
      </c>
      <c r="I52" s="321">
        <v>0</v>
      </c>
      <c r="J52" s="295">
        <v>0</v>
      </c>
      <c r="K52" s="321">
        <v>0</v>
      </c>
      <c r="L52" s="321">
        <v>0</v>
      </c>
      <c r="M52" s="321">
        <v>0</v>
      </c>
      <c r="N52" s="321">
        <v>0</v>
      </c>
      <c r="O52" s="321">
        <v>0</v>
      </c>
      <c r="P52" s="295">
        <v>0</v>
      </c>
    </row>
    <row r="53" spans="1:16" ht="48" customHeight="1" x14ac:dyDescent="0.25">
      <c r="A53" s="318" t="s">
        <v>296</v>
      </c>
      <c r="B53" s="318" t="s">
        <v>294</v>
      </c>
      <c r="C53" s="319" t="s">
        <v>138</v>
      </c>
      <c r="D53" s="320" t="s">
        <v>295</v>
      </c>
      <c r="E53" s="295">
        <v>0</v>
      </c>
      <c r="F53" s="321">
        <v>0</v>
      </c>
      <c r="G53" s="321">
        <v>0</v>
      </c>
      <c r="H53" s="321">
        <v>0</v>
      </c>
      <c r="I53" s="321">
        <v>0</v>
      </c>
      <c r="J53" s="295">
        <v>274289</v>
      </c>
      <c r="K53" s="321">
        <v>274289</v>
      </c>
      <c r="L53" s="321">
        <v>0</v>
      </c>
      <c r="M53" s="321">
        <v>0</v>
      </c>
      <c r="N53" s="321">
        <v>0</v>
      </c>
      <c r="O53" s="321">
        <v>274289</v>
      </c>
      <c r="P53" s="295">
        <v>274289</v>
      </c>
    </row>
    <row r="54" spans="1:16" ht="30.75" customHeight="1" x14ac:dyDescent="0.25">
      <c r="A54" s="315" t="s">
        <v>136</v>
      </c>
      <c r="B54" s="316"/>
      <c r="C54" s="296"/>
      <c r="D54" s="297" t="s">
        <v>134</v>
      </c>
      <c r="E54" s="294">
        <v>7140300</v>
      </c>
      <c r="F54" s="294">
        <v>7140300</v>
      </c>
      <c r="G54" s="294">
        <v>4633900</v>
      </c>
      <c r="H54" s="294">
        <v>141225</v>
      </c>
      <c r="I54" s="294">
        <v>0</v>
      </c>
      <c r="J54" s="294">
        <v>219000</v>
      </c>
      <c r="K54" s="294">
        <v>35000</v>
      </c>
      <c r="L54" s="294">
        <v>166000</v>
      </c>
      <c r="M54" s="294">
        <v>90000</v>
      </c>
      <c r="N54" s="294">
        <v>0</v>
      </c>
      <c r="O54" s="294">
        <v>53000</v>
      </c>
      <c r="P54" s="294">
        <v>7359300</v>
      </c>
    </row>
    <row r="55" spans="1:16" ht="32.25" customHeight="1" x14ac:dyDescent="0.25">
      <c r="A55" s="315" t="s">
        <v>135</v>
      </c>
      <c r="B55" s="316"/>
      <c r="C55" s="296"/>
      <c r="D55" s="297" t="s">
        <v>134</v>
      </c>
      <c r="E55" s="294">
        <v>7140300</v>
      </c>
      <c r="F55" s="294">
        <v>7140300</v>
      </c>
      <c r="G55" s="294">
        <v>4633900</v>
      </c>
      <c r="H55" s="294">
        <v>141225</v>
      </c>
      <c r="I55" s="294">
        <v>0</v>
      </c>
      <c r="J55" s="294">
        <v>219000</v>
      </c>
      <c r="K55" s="294">
        <v>35000</v>
      </c>
      <c r="L55" s="294">
        <v>166000</v>
      </c>
      <c r="M55" s="294">
        <v>90000</v>
      </c>
      <c r="N55" s="294">
        <v>0</v>
      </c>
      <c r="O55" s="294">
        <v>53000</v>
      </c>
      <c r="P55" s="294">
        <v>7359300</v>
      </c>
    </row>
    <row r="56" spans="1:16" ht="44.25" customHeight="1" x14ac:dyDescent="0.25">
      <c r="A56" s="318" t="s">
        <v>133</v>
      </c>
      <c r="B56" s="318" t="s">
        <v>70</v>
      </c>
      <c r="C56" s="319" t="s">
        <v>69</v>
      </c>
      <c r="D56" s="320" t="s">
        <v>68</v>
      </c>
      <c r="E56" s="295">
        <v>694000</v>
      </c>
      <c r="F56" s="321">
        <v>694000</v>
      </c>
      <c r="G56" s="321">
        <v>532000</v>
      </c>
      <c r="H56" s="321">
        <v>28000</v>
      </c>
      <c r="I56" s="321">
        <v>0</v>
      </c>
      <c r="J56" s="295">
        <v>0</v>
      </c>
      <c r="K56" s="321">
        <v>0</v>
      </c>
      <c r="L56" s="321">
        <v>0</v>
      </c>
      <c r="M56" s="321">
        <v>0</v>
      </c>
      <c r="N56" s="321">
        <v>0</v>
      </c>
      <c r="O56" s="321">
        <v>0</v>
      </c>
      <c r="P56" s="295">
        <v>694000</v>
      </c>
    </row>
    <row r="57" spans="1:16" ht="25.5" customHeight="1" x14ac:dyDescent="0.25">
      <c r="A57" s="318" t="s">
        <v>132</v>
      </c>
      <c r="B57" s="318" t="s">
        <v>58</v>
      </c>
      <c r="C57" s="319" t="s">
        <v>65</v>
      </c>
      <c r="D57" s="320" t="s">
        <v>97</v>
      </c>
      <c r="E57" s="295">
        <v>10000</v>
      </c>
      <c r="F57" s="321">
        <v>10000</v>
      </c>
      <c r="G57" s="321">
        <v>0</v>
      </c>
      <c r="H57" s="321">
        <v>0</v>
      </c>
      <c r="I57" s="321">
        <v>0</v>
      </c>
      <c r="J57" s="295">
        <v>0</v>
      </c>
      <c r="K57" s="321">
        <v>0</v>
      </c>
      <c r="L57" s="321">
        <v>0</v>
      </c>
      <c r="M57" s="321">
        <v>0</v>
      </c>
      <c r="N57" s="321">
        <v>0</v>
      </c>
      <c r="O57" s="321">
        <v>0</v>
      </c>
      <c r="P57" s="295">
        <v>10000</v>
      </c>
    </row>
    <row r="58" spans="1:16" ht="31.5" customHeight="1" x14ac:dyDescent="0.25">
      <c r="A58" s="318" t="s">
        <v>131</v>
      </c>
      <c r="B58" s="318" t="s">
        <v>130</v>
      </c>
      <c r="C58" s="319" t="s">
        <v>123</v>
      </c>
      <c r="D58" s="320" t="s">
        <v>129</v>
      </c>
      <c r="E58" s="295">
        <v>80000</v>
      </c>
      <c r="F58" s="321">
        <v>80000</v>
      </c>
      <c r="G58" s="321">
        <v>0</v>
      </c>
      <c r="H58" s="321">
        <v>0</v>
      </c>
      <c r="I58" s="321">
        <v>0</v>
      </c>
      <c r="J58" s="295">
        <v>0</v>
      </c>
      <c r="K58" s="321">
        <v>0</v>
      </c>
      <c r="L58" s="321">
        <v>0</v>
      </c>
      <c r="M58" s="321">
        <v>0</v>
      </c>
      <c r="N58" s="321">
        <v>0</v>
      </c>
      <c r="O58" s="321">
        <v>0</v>
      </c>
      <c r="P58" s="295">
        <v>80000</v>
      </c>
    </row>
    <row r="59" spans="1:16" ht="48" customHeight="1" x14ac:dyDescent="0.25">
      <c r="A59" s="318" t="s">
        <v>128</v>
      </c>
      <c r="B59" s="318" t="s">
        <v>127</v>
      </c>
      <c r="C59" s="319" t="s">
        <v>123</v>
      </c>
      <c r="D59" s="320" t="s">
        <v>126</v>
      </c>
      <c r="E59" s="295">
        <v>600000</v>
      </c>
      <c r="F59" s="321">
        <v>600000</v>
      </c>
      <c r="G59" s="321">
        <v>0</v>
      </c>
      <c r="H59" s="321">
        <v>0</v>
      </c>
      <c r="I59" s="321">
        <v>0</v>
      </c>
      <c r="J59" s="295">
        <v>0</v>
      </c>
      <c r="K59" s="321">
        <v>0</v>
      </c>
      <c r="L59" s="321">
        <v>0</v>
      </c>
      <c r="M59" s="321">
        <v>0</v>
      </c>
      <c r="N59" s="321">
        <v>0</v>
      </c>
      <c r="O59" s="321">
        <v>0</v>
      </c>
      <c r="P59" s="295">
        <v>600000</v>
      </c>
    </row>
    <row r="60" spans="1:16" ht="48.75" customHeight="1" x14ac:dyDescent="0.25">
      <c r="A60" s="318" t="s">
        <v>125</v>
      </c>
      <c r="B60" s="318" t="s">
        <v>124</v>
      </c>
      <c r="C60" s="319" t="s">
        <v>123</v>
      </c>
      <c r="D60" s="320" t="s">
        <v>122</v>
      </c>
      <c r="E60" s="295">
        <v>110000</v>
      </c>
      <c r="F60" s="321">
        <v>110000</v>
      </c>
      <c r="G60" s="321">
        <v>0</v>
      </c>
      <c r="H60" s="321">
        <v>0</v>
      </c>
      <c r="I60" s="321">
        <v>0</v>
      </c>
      <c r="J60" s="295">
        <v>0</v>
      </c>
      <c r="K60" s="321">
        <v>0</v>
      </c>
      <c r="L60" s="321">
        <v>0</v>
      </c>
      <c r="M60" s="321">
        <v>0</v>
      </c>
      <c r="N60" s="321">
        <v>0</v>
      </c>
      <c r="O60" s="321">
        <v>0</v>
      </c>
      <c r="P60" s="295">
        <v>110000</v>
      </c>
    </row>
    <row r="61" spans="1:16" ht="60" customHeight="1" x14ac:dyDescent="0.25">
      <c r="A61" s="318" t="s">
        <v>121</v>
      </c>
      <c r="B61" s="318" t="s">
        <v>120</v>
      </c>
      <c r="C61" s="319" t="s">
        <v>119</v>
      </c>
      <c r="D61" s="320" t="s">
        <v>118</v>
      </c>
      <c r="E61" s="295">
        <v>4102700</v>
      </c>
      <c r="F61" s="321">
        <v>4102700</v>
      </c>
      <c r="G61" s="321">
        <v>3224000</v>
      </c>
      <c r="H61" s="321">
        <v>72625</v>
      </c>
      <c r="I61" s="321">
        <v>0</v>
      </c>
      <c r="J61" s="295">
        <v>194000</v>
      </c>
      <c r="K61" s="321">
        <v>10000</v>
      </c>
      <c r="L61" s="321">
        <v>166000</v>
      </c>
      <c r="M61" s="321">
        <v>90000</v>
      </c>
      <c r="N61" s="321">
        <v>0</v>
      </c>
      <c r="O61" s="321">
        <v>28000</v>
      </c>
      <c r="P61" s="295">
        <v>4296700</v>
      </c>
    </row>
    <row r="62" spans="1:16" ht="32.25" customHeight="1" x14ac:dyDescent="0.25">
      <c r="A62" s="318" t="s">
        <v>117</v>
      </c>
      <c r="B62" s="318" t="s">
        <v>116</v>
      </c>
      <c r="C62" s="319" t="s">
        <v>115</v>
      </c>
      <c r="D62" s="320" t="s">
        <v>114</v>
      </c>
      <c r="E62" s="295">
        <v>686000</v>
      </c>
      <c r="F62" s="321">
        <v>686000</v>
      </c>
      <c r="G62" s="321">
        <v>524000</v>
      </c>
      <c r="H62" s="321">
        <v>22000</v>
      </c>
      <c r="I62" s="321">
        <v>0</v>
      </c>
      <c r="J62" s="295">
        <v>25000</v>
      </c>
      <c r="K62" s="321">
        <v>25000</v>
      </c>
      <c r="L62" s="321">
        <v>0</v>
      </c>
      <c r="M62" s="321">
        <v>0</v>
      </c>
      <c r="N62" s="321">
        <v>0</v>
      </c>
      <c r="O62" s="321">
        <v>25000</v>
      </c>
      <c r="P62" s="295">
        <v>711000</v>
      </c>
    </row>
    <row r="63" spans="1:16" ht="71.25" customHeight="1" x14ac:dyDescent="0.25">
      <c r="A63" s="318" t="s">
        <v>113</v>
      </c>
      <c r="B63" s="318" t="s">
        <v>112</v>
      </c>
      <c r="C63" s="319" t="s">
        <v>111</v>
      </c>
      <c r="D63" s="320" t="s">
        <v>110</v>
      </c>
      <c r="E63" s="295">
        <v>24800</v>
      </c>
      <c r="F63" s="321">
        <v>24800</v>
      </c>
      <c r="G63" s="321">
        <v>0</v>
      </c>
      <c r="H63" s="321">
        <v>0</v>
      </c>
      <c r="I63" s="321">
        <v>0</v>
      </c>
      <c r="J63" s="295">
        <v>0</v>
      </c>
      <c r="K63" s="321">
        <v>0</v>
      </c>
      <c r="L63" s="321">
        <v>0</v>
      </c>
      <c r="M63" s="321">
        <v>0</v>
      </c>
      <c r="N63" s="321">
        <v>0</v>
      </c>
      <c r="O63" s="321">
        <v>0</v>
      </c>
      <c r="P63" s="295">
        <v>24800</v>
      </c>
    </row>
    <row r="64" spans="1:16" ht="38.25" customHeight="1" x14ac:dyDescent="0.25">
      <c r="A64" s="318" t="s">
        <v>109</v>
      </c>
      <c r="B64" s="318" t="s">
        <v>108</v>
      </c>
      <c r="C64" s="319" t="s">
        <v>104</v>
      </c>
      <c r="D64" s="320" t="s">
        <v>107</v>
      </c>
      <c r="E64" s="295">
        <v>474800</v>
      </c>
      <c r="F64" s="321">
        <v>474800</v>
      </c>
      <c r="G64" s="321">
        <v>353900</v>
      </c>
      <c r="H64" s="321">
        <v>18600</v>
      </c>
      <c r="I64" s="321">
        <v>0</v>
      </c>
      <c r="J64" s="295">
        <v>0</v>
      </c>
      <c r="K64" s="321">
        <v>0</v>
      </c>
      <c r="L64" s="321">
        <v>0</v>
      </c>
      <c r="M64" s="321">
        <v>0</v>
      </c>
      <c r="N64" s="321">
        <v>0</v>
      </c>
      <c r="O64" s="321">
        <v>0</v>
      </c>
      <c r="P64" s="295">
        <v>474800</v>
      </c>
    </row>
    <row r="65" spans="1:16" ht="34.5" customHeight="1" x14ac:dyDescent="0.25">
      <c r="A65" s="318" t="s">
        <v>106</v>
      </c>
      <c r="B65" s="318" t="s">
        <v>105</v>
      </c>
      <c r="C65" s="319" t="s">
        <v>104</v>
      </c>
      <c r="D65" s="320" t="s">
        <v>103</v>
      </c>
      <c r="E65" s="295">
        <v>358000</v>
      </c>
      <c r="F65" s="321">
        <v>358000</v>
      </c>
      <c r="G65" s="321">
        <v>0</v>
      </c>
      <c r="H65" s="321">
        <v>0</v>
      </c>
      <c r="I65" s="321">
        <v>0</v>
      </c>
      <c r="J65" s="295">
        <v>0</v>
      </c>
      <c r="K65" s="321">
        <v>0</v>
      </c>
      <c r="L65" s="321">
        <v>0</v>
      </c>
      <c r="M65" s="321">
        <v>0</v>
      </c>
      <c r="N65" s="321">
        <v>0</v>
      </c>
      <c r="O65" s="321">
        <v>0</v>
      </c>
      <c r="P65" s="295">
        <v>358000</v>
      </c>
    </row>
    <row r="66" spans="1:16" ht="27" customHeight="1" x14ac:dyDescent="0.25">
      <c r="A66" s="315" t="s">
        <v>102</v>
      </c>
      <c r="B66" s="316"/>
      <c r="C66" s="296"/>
      <c r="D66" s="297" t="s">
        <v>100</v>
      </c>
      <c r="E66" s="294">
        <v>9634300</v>
      </c>
      <c r="F66" s="294">
        <v>9634300</v>
      </c>
      <c r="G66" s="294">
        <v>6688900</v>
      </c>
      <c r="H66" s="294">
        <v>921900</v>
      </c>
      <c r="I66" s="294">
        <v>0</v>
      </c>
      <c r="J66" s="294">
        <v>521055</v>
      </c>
      <c r="K66" s="294">
        <v>231055</v>
      </c>
      <c r="L66" s="294">
        <v>190000</v>
      </c>
      <c r="M66" s="294">
        <v>0</v>
      </c>
      <c r="N66" s="294">
        <v>0</v>
      </c>
      <c r="O66" s="294">
        <v>331055</v>
      </c>
      <c r="P66" s="294">
        <v>10155355</v>
      </c>
    </row>
    <row r="67" spans="1:16" ht="25.5" customHeight="1" x14ac:dyDescent="0.25">
      <c r="A67" s="315" t="s">
        <v>101</v>
      </c>
      <c r="B67" s="316"/>
      <c r="C67" s="296"/>
      <c r="D67" s="297" t="s">
        <v>100</v>
      </c>
      <c r="E67" s="294">
        <v>9634300</v>
      </c>
      <c r="F67" s="294">
        <v>9634300</v>
      </c>
      <c r="G67" s="294">
        <v>6688900</v>
      </c>
      <c r="H67" s="294">
        <v>921900</v>
      </c>
      <c r="I67" s="294">
        <v>0</v>
      </c>
      <c r="J67" s="294">
        <v>521055</v>
      </c>
      <c r="K67" s="294">
        <v>231055</v>
      </c>
      <c r="L67" s="294">
        <v>190000</v>
      </c>
      <c r="M67" s="294">
        <v>0</v>
      </c>
      <c r="N67" s="294">
        <v>0</v>
      </c>
      <c r="O67" s="294">
        <v>331055</v>
      </c>
      <c r="P67" s="294">
        <v>10155355</v>
      </c>
    </row>
    <row r="68" spans="1:16" ht="44.25" customHeight="1" x14ac:dyDescent="0.25">
      <c r="A68" s="318" t="s">
        <v>99</v>
      </c>
      <c r="B68" s="318" t="s">
        <v>70</v>
      </c>
      <c r="C68" s="319" t="s">
        <v>69</v>
      </c>
      <c r="D68" s="320" t="s">
        <v>68</v>
      </c>
      <c r="E68" s="295">
        <v>461000</v>
      </c>
      <c r="F68" s="321">
        <v>461000</v>
      </c>
      <c r="G68" s="321">
        <v>361200</v>
      </c>
      <c r="H68" s="321">
        <v>9000</v>
      </c>
      <c r="I68" s="321">
        <v>0</v>
      </c>
      <c r="J68" s="295">
        <v>0</v>
      </c>
      <c r="K68" s="321">
        <v>0</v>
      </c>
      <c r="L68" s="321">
        <v>0</v>
      </c>
      <c r="M68" s="321">
        <v>0</v>
      </c>
      <c r="N68" s="321">
        <v>0</v>
      </c>
      <c r="O68" s="321">
        <v>0</v>
      </c>
      <c r="P68" s="295">
        <v>461000</v>
      </c>
    </row>
    <row r="69" spans="1:16" ht="26.25" customHeight="1" x14ac:dyDescent="0.25">
      <c r="A69" s="318" t="s">
        <v>98</v>
      </c>
      <c r="B69" s="318" t="s">
        <v>58</v>
      </c>
      <c r="C69" s="319" t="s">
        <v>65</v>
      </c>
      <c r="D69" s="320" t="s">
        <v>97</v>
      </c>
      <c r="E69" s="295">
        <v>15000</v>
      </c>
      <c r="F69" s="321">
        <v>15000</v>
      </c>
      <c r="G69" s="321">
        <v>0</v>
      </c>
      <c r="H69" s="321">
        <v>0</v>
      </c>
      <c r="I69" s="321">
        <v>0</v>
      </c>
      <c r="J69" s="295">
        <v>0</v>
      </c>
      <c r="K69" s="321">
        <v>0</v>
      </c>
      <c r="L69" s="321">
        <v>0</v>
      </c>
      <c r="M69" s="321">
        <v>0</v>
      </c>
      <c r="N69" s="321">
        <v>0</v>
      </c>
      <c r="O69" s="321">
        <v>0</v>
      </c>
      <c r="P69" s="295">
        <v>15000</v>
      </c>
    </row>
    <row r="70" spans="1:16" ht="58.5" customHeight="1" x14ac:dyDescent="0.25">
      <c r="A70" s="318" t="s">
        <v>96</v>
      </c>
      <c r="B70" s="318" t="s">
        <v>95</v>
      </c>
      <c r="C70" s="319" t="s">
        <v>94</v>
      </c>
      <c r="D70" s="320" t="s">
        <v>93</v>
      </c>
      <c r="E70" s="295">
        <v>3605300</v>
      </c>
      <c r="F70" s="321">
        <v>3605300</v>
      </c>
      <c r="G70" s="321">
        <v>2737000</v>
      </c>
      <c r="H70" s="321">
        <v>236300</v>
      </c>
      <c r="I70" s="321">
        <v>0</v>
      </c>
      <c r="J70" s="295">
        <v>200000</v>
      </c>
      <c r="K70" s="321">
        <v>0</v>
      </c>
      <c r="L70" s="321">
        <v>100000</v>
      </c>
      <c r="M70" s="321">
        <v>0</v>
      </c>
      <c r="N70" s="321">
        <v>0</v>
      </c>
      <c r="O70" s="321">
        <v>100000</v>
      </c>
      <c r="P70" s="295">
        <v>3805300</v>
      </c>
    </row>
    <row r="71" spans="1:16" ht="19.5" customHeight="1" x14ac:dyDescent="0.25">
      <c r="A71" s="318" t="s">
        <v>92</v>
      </c>
      <c r="B71" s="318" t="s">
        <v>91</v>
      </c>
      <c r="C71" s="319" t="s">
        <v>87</v>
      </c>
      <c r="D71" s="320" t="s">
        <v>90</v>
      </c>
      <c r="E71" s="295">
        <v>1594500</v>
      </c>
      <c r="F71" s="321">
        <v>1594500</v>
      </c>
      <c r="G71" s="321">
        <v>1026000</v>
      </c>
      <c r="H71" s="321">
        <v>197000</v>
      </c>
      <c r="I71" s="321">
        <v>0</v>
      </c>
      <c r="J71" s="295">
        <v>16000</v>
      </c>
      <c r="K71" s="321">
        <v>10000</v>
      </c>
      <c r="L71" s="321">
        <v>6000</v>
      </c>
      <c r="M71" s="321">
        <v>0</v>
      </c>
      <c r="N71" s="321">
        <v>0</v>
      </c>
      <c r="O71" s="321">
        <v>10000</v>
      </c>
      <c r="P71" s="295">
        <v>1610500</v>
      </c>
    </row>
    <row r="72" spans="1:16" ht="28.5" customHeight="1" x14ac:dyDescent="0.25">
      <c r="A72" s="318" t="s">
        <v>89</v>
      </c>
      <c r="B72" s="318" t="s">
        <v>88</v>
      </c>
      <c r="C72" s="319" t="s">
        <v>87</v>
      </c>
      <c r="D72" s="320" t="s">
        <v>86</v>
      </c>
      <c r="E72" s="295">
        <v>85900</v>
      </c>
      <c r="F72" s="321">
        <v>85900</v>
      </c>
      <c r="G72" s="321">
        <v>74200</v>
      </c>
      <c r="H72" s="321">
        <v>0</v>
      </c>
      <c r="I72" s="321">
        <v>0</v>
      </c>
      <c r="J72" s="295">
        <v>0</v>
      </c>
      <c r="K72" s="321">
        <v>0</v>
      </c>
      <c r="L72" s="321">
        <v>0</v>
      </c>
      <c r="M72" s="321">
        <v>0</v>
      </c>
      <c r="N72" s="321">
        <v>0</v>
      </c>
      <c r="O72" s="321">
        <v>0</v>
      </c>
      <c r="P72" s="295">
        <v>85900</v>
      </c>
    </row>
    <row r="73" spans="1:16" ht="45.75" customHeight="1" x14ac:dyDescent="0.25">
      <c r="A73" s="318" t="s">
        <v>85</v>
      </c>
      <c r="B73" s="318" t="s">
        <v>84</v>
      </c>
      <c r="C73" s="319" t="s">
        <v>83</v>
      </c>
      <c r="D73" s="320" t="s">
        <v>82</v>
      </c>
      <c r="E73" s="295">
        <v>3403600</v>
      </c>
      <c r="F73" s="321">
        <v>3403600</v>
      </c>
      <c r="G73" s="321">
        <v>2275000</v>
      </c>
      <c r="H73" s="321">
        <v>479600</v>
      </c>
      <c r="I73" s="321">
        <v>0</v>
      </c>
      <c r="J73" s="295">
        <v>106300</v>
      </c>
      <c r="K73" s="321">
        <v>22300</v>
      </c>
      <c r="L73" s="321">
        <v>84000</v>
      </c>
      <c r="M73" s="321">
        <v>0</v>
      </c>
      <c r="N73" s="321">
        <v>0</v>
      </c>
      <c r="O73" s="321">
        <v>22300</v>
      </c>
      <c r="P73" s="295">
        <v>3509900</v>
      </c>
    </row>
    <row r="74" spans="1:16" ht="32.25" customHeight="1" x14ac:dyDescent="0.25">
      <c r="A74" s="318" t="s">
        <v>81</v>
      </c>
      <c r="B74" s="318" t="s">
        <v>80</v>
      </c>
      <c r="C74" s="319" t="s">
        <v>76</v>
      </c>
      <c r="D74" s="320" t="s">
        <v>79</v>
      </c>
      <c r="E74" s="295">
        <v>273000</v>
      </c>
      <c r="F74" s="321">
        <v>273000</v>
      </c>
      <c r="G74" s="321">
        <v>215500</v>
      </c>
      <c r="H74" s="321">
        <v>0</v>
      </c>
      <c r="I74" s="321">
        <v>0</v>
      </c>
      <c r="J74" s="295">
        <v>0</v>
      </c>
      <c r="K74" s="321">
        <v>0</v>
      </c>
      <c r="L74" s="321">
        <v>0</v>
      </c>
      <c r="M74" s="321">
        <v>0</v>
      </c>
      <c r="N74" s="321">
        <v>0</v>
      </c>
      <c r="O74" s="321">
        <v>0</v>
      </c>
      <c r="P74" s="295">
        <v>273000</v>
      </c>
    </row>
    <row r="75" spans="1:16" ht="30" customHeight="1" x14ac:dyDescent="0.25">
      <c r="A75" s="318" t="s">
        <v>78</v>
      </c>
      <c r="B75" s="318" t="s">
        <v>77</v>
      </c>
      <c r="C75" s="319" t="s">
        <v>76</v>
      </c>
      <c r="D75" s="320" t="s">
        <v>75</v>
      </c>
      <c r="E75" s="295">
        <v>196000</v>
      </c>
      <c r="F75" s="321">
        <v>196000</v>
      </c>
      <c r="G75" s="321">
        <v>0</v>
      </c>
      <c r="H75" s="321">
        <v>0</v>
      </c>
      <c r="I75" s="321">
        <v>0</v>
      </c>
      <c r="J75" s="295">
        <v>0</v>
      </c>
      <c r="K75" s="321">
        <v>0</v>
      </c>
      <c r="L75" s="321">
        <v>0</v>
      </c>
      <c r="M75" s="321">
        <v>0</v>
      </c>
      <c r="N75" s="321">
        <v>0</v>
      </c>
      <c r="O75" s="321">
        <v>0</v>
      </c>
      <c r="P75" s="295">
        <v>196000</v>
      </c>
    </row>
    <row r="76" spans="1:16" ht="27.75" customHeight="1" x14ac:dyDescent="0.25">
      <c r="A76" s="318" t="s">
        <v>350</v>
      </c>
      <c r="B76" s="318" t="s">
        <v>351</v>
      </c>
      <c r="C76" s="319" t="s">
        <v>142</v>
      </c>
      <c r="D76" s="320" t="s">
        <v>352</v>
      </c>
      <c r="E76" s="295">
        <v>0</v>
      </c>
      <c r="F76" s="321">
        <v>0</v>
      </c>
      <c r="G76" s="321">
        <v>0</v>
      </c>
      <c r="H76" s="321">
        <v>0</v>
      </c>
      <c r="I76" s="321">
        <v>0</v>
      </c>
      <c r="J76" s="295">
        <v>198755</v>
      </c>
      <c r="K76" s="321">
        <v>198755</v>
      </c>
      <c r="L76" s="321">
        <v>0</v>
      </c>
      <c r="M76" s="321">
        <v>0</v>
      </c>
      <c r="N76" s="321">
        <v>0</v>
      </c>
      <c r="O76" s="321">
        <v>198755</v>
      </c>
      <c r="P76" s="295">
        <v>198755</v>
      </c>
    </row>
    <row r="77" spans="1:16" ht="23.25" customHeight="1" x14ac:dyDescent="0.25">
      <c r="A77" s="315" t="s">
        <v>74</v>
      </c>
      <c r="B77" s="316"/>
      <c r="C77" s="296"/>
      <c r="D77" s="297" t="s">
        <v>73</v>
      </c>
      <c r="E77" s="294">
        <v>19799151</v>
      </c>
      <c r="F77" s="294">
        <v>16644039</v>
      </c>
      <c r="G77" s="294">
        <v>1025440</v>
      </c>
      <c r="H77" s="294">
        <v>23100</v>
      </c>
      <c r="I77" s="294">
        <v>3005112</v>
      </c>
      <c r="J77" s="294">
        <v>0</v>
      </c>
      <c r="K77" s="294">
        <v>0</v>
      </c>
      <c r="L77" s="294">
        <v>0</v>
      </c>
      <c r="M77" s="294">
        <v>0</v>
      </c>
      <c r="N77" s="294">
        <v>0</v>
      </c>
      <c r="O77" s="294">
        <v>0</v>
      </c>
      <c r="P77" s="294">
        <v>19799151</v>
      </c>
    </row>
    <row r="78" spans="1:16" ht="23.25" customHeight="1" x14ac:dyDescent="0.25">
      <c r="A78" s="315" t="s">
        <v>72</v>
      </c>
      <c r="B78" s="316"/>
      <c r="C78" s="296"/>
      <c r="D78" s="297" t="s">
        <v>73</v>
      </c>
      <c r="E78" s="294">
        <v>19799151</v>
      </c>
      <c r="F78" s="294">
        <v>16644039</v>
      </c>
      <c r="G78" s="294">
        <v>1025440</v>
      </c>
      <c r="H78" s="294">
        <v>23100</v>
      </c>
      <c r="I78" s="294">
        <v>3005112</v>
      </c>
      <c r="J78" s="294">
        <v>0</v>
      </c>
      <c r="K78" s="294">
        <v>0</v>
      </c>
      <c r="L78" s="294">
        <v>0</v>
      </c>
      <c r="M78" s="294">
        <v>0</v>
      </c>
      <c r="N78" s="294">
        <v>0</v>
      </c>
      <c r="O78" s="294">
        <v>0</v>
      </c>
      <c r="P78" s="294">
        <v>19799151</v>
      </c>
    </row>
    <row r="79" spans="1:16" ht="39" customHeight="1" x14ac:dyDescent="0.25">
      <c r="A79" s="318" t="s">
        <v>71</v>
      </c>
      <c r="B79" s="318" t="s">
        <v>70</v>
      </c>
      <c r="C79" s="319" t="s">
        <v>69</v>
      </c>
      <c r="D79" s="320" t="s">
        <v>68</v>
      </c>
      <c r="E79" s="295">
        <v>1295840</v>
      </c>
      <c r="F79" s="321">
        <v>1295840</v>
      </c>
      <c r="G79" s="321">
        <v>1025440</v>
      </c>
      <c r="H79" s="321">
        <v>23100</v>
      </c>
      <c r="I79" s="321">
        <v>0</v>
      </c>
      <c r="J79" s="295">
        <v>0</v>
      </c>
      <c r="K79" s="321">
        <v>0</v>
      </c>
      <c r="L79" s="321">
        <v>0</v>
      </c>
      <c r="M79" s="321">
        <v>0</v>
      </c>
      <c r="N79" s="321">
        <v>0</v>
      </c>
      <c r="O79" s="321">
        <v>0</v>
      </c>
      <c r="P79" s="295">
        <v>1295840</v>
      </c>
    </row>
    <row r="80" spans="1:16" ht="24" customHeight="1" x14ac:dyDescent="0.25">
      <c r="A80" s="318" t="s">
        <v>67</v>
      </c>
      <c r="B80" s="318" t="s">
        <v>66</v>
      </c>
      <c r="C80" s="319" t="s">
        <v>65</v>
      </c>
      <c r="D80" s="320" t="s">
        <v>64</v>
      </c>
      <c r="E80" s="295">
        <v>150000</v>
      </c>
      <c r="F80" s="321">
        <v>0</v>
      </c>
      <c r="G80" s="321">
        <v>0</v>
      </c>
      <c r="H80" s="321">
        <v>0</v>
      </c>
      <c r="I80" s="321">
        <v>0</v>
      </c>
      <c r="J80" s="295">
        <v>0</v>
      </c>
      <c r="K80" s="321">
        <v>0</v>
      </c>
      <c r="L80" s="321">
        <v>0</v>
      </c>
      <c r="M80" s="321">
        <v>0</v>
      </c>
      <c r="N80" s="321">
        <v>0</v>
      </c>
      <c r="O80" s="321">
        <v>0</v>
      </c>
      <c r="P80" s="295">
        <v>150000</v>
      </c>
    </row>
    <row r="81" spans="1:16" ht="42" customHeight="1" x14ac:dyDescent="0.25">
      <c r="A81" s="318" t="s">
        <v>63</v>
      </c>
      <c r="B81" s="318" t="s">
        <v>62</v>
      </c>
      <c r="C81" s="319" t="s">
        <v>58</v>
      </c>
      <c r="D81" s="320" t="s">
        <v>61</v>
      </c>
      <c r="E81" s="295">
        <v>13524300</v>
      </c>
      <c r="F81" s="321">
        <v>13524300</v>
      </c>
      <c r="G81" s="321">
        <v>0</v>
      </c>
      <c r="H81" s="321">
        <v>0</v>
      </c>
      <c r="I81" s="321">
        <v>0</v>
      </c>
      <c r="J81" s="295">
        <v>0</v>
      </c>
      <c r="K81" s="321">
        <v>0</v>
      </c>
      <c r="L81" s="321">
        <v>0</v>
      </c>
      <c r="M81" s="321">
        <v>0</v>
      </c>
      <c r="N81" s="321">
        <v>0</v>
      </c>
      <c r="O81" s="321">
        <v>0</v>
      </c>
      <c r="P81" s="295">
        <v>13524300</v>
      </c>
    </row>
    <row r="82" spans="1:16" ht="70.5" customHeight="1" x14ac:dyDescent="0.25">
      <c r="A82" s="318" t="s">
        <v>448</v>
      </c>
      <c r="B82" s="318" t="s">
        <v>449</v>
      </c>
      <c r="C82" s="319" t="s">
        <v>58</v>
      </c>
      <c r="D82" s="320" t="s">
        <v>450</v>
      </c>
      <c r="E82" s="295">
        <v>190000</v>
      </c>
      <c r="F82" s="321">
        <v>0</v>
      </c>
      <c r="G82" s="321">
        <v>0</v>
      </c>
      <c r="H82" s="321">
        <v>0</v>
      </c>
      <c r="I82" s="321">
        <v>190000</v>
      </c>
      <c r="J82" s="295">
        <v>0</v>
      </c>
      <c r="K82" s="321">
        <v>0</v>
      </c>
      <c r="L82" s="321">
        <v>0</v>
      </c>
      <c r="M82" s="321">
        <v>0</v>
      </c>
      <c r="N82" s="321">
        <v>0</v>
      </c>
      <c r="O82" s="321">
        <v>0</v>
      </c>
      <c r="P82" s="295">
        <v>190000</v>
      </c>
    </row>
    <row r="83" spans="1:16" ht="29.25" customHeight="1" x14ac:dyDescent="0.25">
      <c r="A83" s="318" t="s">
        <v>60</v>
      </c>
      <c r="B83" s="318" t="s">
        <v>59</v>
      </c>
      <c r="C83" s="319" t="s">
        <v>58</v>
      </c>
      <c r="D83" s="320" t="s">
        <v>44</v>
      </c>
      <c r="E83" s="295">
        <v>4639011</v>
      </c>
      <c r="F83" s="321">
        <v>1823899</v>
      </c>
      <c r="G83" s="321">
        <v>0</v>
      </c>
      <c r="H83" s="321">
        <v>0</v>
      </c>
      <c r="I83" s="321">
        <v>2815112</v>
      </c>
      <c r="J83" s="295">
        <v>0</v>
      </c>
      <c r="K83" s="321">
        <v>0</v>
      </c>
      <c r="L83" s="321">
        <v>0</v>
      </c>
      <c r="M83" s="321">
        <v>0</v>
      </c>
      <c r="N83" s="321">
        <v>0</v>
      </c>
      <c r="O83" s="321">
        <v>0</v>
      </c>
      <c r="P83" s="295">
        <v>4639011</v>
      </c>
    </row>
    <row r="84" spans="1:16" ht="24.75" customHeight="1" x14ac:dyDescent="0.25">
      <c r="A84" s="316" t="s">
        <v>46</v>
      </c>
      <c r="B84" s="315" t="s">
        <v>46</v>
      </c>
      <c r="C84" s="296" t="s">
        <v>46</v>
      </c>
      <c r="D84" s="297" t="s">
        <v>4</v>
      </c>
      <c r="E84" s="294">
        <v>138372633</v>
      </c>
      <c r="F84" s="294">
        <v>127052102</v>
      </c>
      <c r="G84" s="294">
        <v>76059722</v>
      </c>
      <c r="H84" s="294">
        <v>7580962</v>
      </c>
      <c r="I84" s="294">
        <v>11170531</v>
      </c>
      <c r="J84" s="294">
        <v>34506444</v>
      </c>
      <c r="K84" s="294">
        <v>27672644</v>
      </c>
      <c r="L84" s="294">
        <v>2456800</v>
      </c>
      <c r="M84" s="294">
        <v>90000</v>
      </c>
      <c r="N84" s="294">
        <v>0</v>
      </c>
      <c r="O84" s="294">
        <v>32049644</v>
      </c>
      <c r="P84" s="294">
        <v>172879077</v>
      </c>
    </row>
    <row r="85" spans="1:16" ht="26.25" customHeight="1" x14ac:dyDescent="0.25">
      <c r="D85" s="189" t="s">
        <v>47</v>
      </c>
      <c r="E85" s="163"/>
      <c r="F85" s="163"/>
      <c r="G85" s="189" t="s">
        <v>48</v>
      </c>
    </row>
  </sheetData>
  <mergeCells count="23"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K9:K11"/>
    <mergeCell ref="M9:N9"/>
    <mergeCell ref="O9:O11"/>
    <mergeCell ref="G10:G11"/>
    <mergeCell ref="H10:H11"/>
    <mergeCell ref="M10:M11"/>
    <mergeCell ref="N10:N11"/>
    <mergeCell ref="L9:L11"/>
  </mergeCells>
  <pageMargins left="0.19685039370078741" right="0.19685039370078741" top="0.53" bottom="0.55000000000000004" header="0" footer="0"/>
  <pageSetup paperSize="9" scale="66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57"/>
  <sheetViews>
    <sheetView topLeftCell="B1" zoomScaleNormal="100" workbookViewId="0">
      <selection activeCell="C2" sqref="C2:P2"/>
    </sheetView>
  </sheetViews>
  <sheetFormatPr defaultColWidth="8.85546875" defaultRowHeight="12.75" x14ac:dyDescent="0.2"/>
  <cols>
    <col min="1" max="1" width="0.140625" style="1" hidden="1" customWidth="1"/>
    <col min="2" max="2" width="13.7109375" style="1" customWidth="1"/>
    <col min="3" max="3" width="21" style="1" customWidth="1"/>
    <col min="4" max="4" width="14.140625" style="1" customWidth="1"/>
    <col min="5" max="5" width="12.7109375" style="1" customWidth="1"/>
    <col min="6" max="6" width="13" style="1" customWidth="1"/>
    <col min="7" max="7" width="10.42578125" style="1" customWidth="1"/>
    <col min="8" max="9" width="12.140625" style="1" customWidth="1"/>
    <col min="10" max="10" width="14.42578125" style="1" customWidth="1"/>
    <col min="11" max="11" width="12.7109375" style="1" customWidth="1"/>
    <col min="12" max="13" width="14.28515625" style="1" customWidth="1"/>
    <col min="14" max="14" width="12.7109375" style="1" customWidth="1"/>
    <col min="15" max="15" width="18.140625" style="1" customWidth="1"/>
    <col min="16" max="16" width="15.140625" style="1" customWidth="1"/>
    <col min="17" max="17" width="9.85546875" style="1" customWidth="1"/>
    <col min="18" max="19" width="12.7109375" style="1" customWidth="1"/>
    <col min="20" max="20" width="11.140625" style="1" customWidth="1"/>
    <col min="21" max="21" width="11.5703125" style="1" customWidth="1"/>
    <col min="22" max="22" width="11.28515625" style="1" customWidth="1"/>
    <col min="23" max="23" width="11.5703125" style="1" customWidth="1"/>
    <col min="24" max="24" width="10.140625" style="1" customWidth="1"/>
    <col min="25" max="25" width="11" style="1" customWidth="1"/>
    <col min="26" max="26" width="9.42578125" style="1" customWidth="1"/>
    <col min="27" max="27" width="10.28515625" style="1" customWidth="1"/>
    <col min="28" max="28" width="9.85546875" style="1" customWidth="1"/>
    <col min="29" max="29" width="10.140625" style="1" customWidth="1"/>
    <col min="30" max="30" width="8.5703125" style="1" customWidth="1"/>
    <col min="31" max="32" width="10.85546875" style="1" customWidth="1"/>
    <col min="33" max="33" width="5.5703125" style="1" customWidth="1"/>
    <col min="34" max="34" width="14.85546875" style="1" customWidth="1"/>
    <col min="35" max="35" width="14.28515625" style="1" hidden="1" customWidth="1"/>
    <col min="36" max="36" width="0.140625" style="1" hidden="1" customWidth="1"/>
    <col min="37" max="37" width="9.42578125" style="1" bestFit="1" customWidth="1"/>
    <col min="38" max="16384" width="8.85546875" style="1"/>
  </cols>
  <sheetData>
    <row r="1" spans="2:52" ht="63" customHeight="1" x14ac:dyDescent="0.3">
      <c r="C1" s="7"/>
      <c r="J1" s="31"/>
      <c r="K1" s="158"/>
      <c r="L1" s="406" t="s">
        <v>459</v>
      </c>
      <c r="M1" s="406"/>
      <c r="N1" s="407"/>
      <c r="O1" s="407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97" t="s">
        <v>354</v>
      </c>
      <c r="AE1" s="397"/>
      <c r="AF1" s="397"/>
      <c r="AG1" s="397"/>
      <c r="AH1" s="397"/>
      <c r="AI1" s="397"/>
      <c r="AJ1" s="397"/>
      <c r="AK1" s="30"/>
    </row>
    <row r="2" spans="2:52" ht="42" customHeight="1" x14ac:dyDescent="0.25">
      <c r="C2" s="347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290"/>
      <c r="AH2" s="290"/>
      <c r="AI2" s="290"/>
      <c r="AJ2" s="290"/>
      <c r="AK2" s="30"/>
    </row>
    <row r="3" spans="2:52" ht="23.25" customHeight="1" x14ac:dyDescent="0.2">
      <c r="F3" s="29"/>
      <c r="G3" s="29"/>
      <c r="H3" s="29"/>
      <c r="I3" s="29"/>
    </row>
    <row r="4" spans="2:52" s="28" customFormat="1" ht="28.5" customHeight="1" x14ac:dyDescent="0.4">
      <c r="B4" s="372" t="s">
        <v>356</v>
      </c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</row>
    <row r="5" spans="2:52" ht="12.75" customHeight="1" x14ac:dyDescent="0.25">
      <c r="D5" s="27"/>
      <c r="E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110" t="s">
        <v>243</v>
      </c>
      <c r="AI5" s="26"/>
      <c r="AJ5" s="26"/>
    </row>
    <row r="6" spans="2:52" s="7" customFormat="1" ht="27.75" customHeight="1" x14ac:dyDescent="0.3">
      <c r="B6" s="349" t="s">
        <v>2</v>
      </c>
      <c r="C6" s="352" t="s">
        <v>244</v>
      </c>
      <c r="D6" s="364" t="s">
        <v>245</v>
      </c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400"/>
      <c r="P6" s="364" t="s">
        <v>260</v>
      </c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288"/>
      <c r="AI6" s="286"/>
      <c r="AJ6" s="355"/>
      <c r="AK6" s="25"/>
    </row>
    <row r="7" spans="2:52" s="7" customFormat="1" ht="20.45" customHeight="1" x14ac:dyDescent="0.3">
      <c r="B7" s="350"/>
      <c r="C7" s="353"/>
      <c r="D7" s="403" t="s">
        <v>249</v>
      </c>
      <c r="E7" s="383" t="s">
        <v>246</v>
      </c>
      <c r="F7" s="384"/>
      <c r="G7" s="384"/>
      <c r="H7" s="384"/>
      <c r="I7" s="384"/>
      <c r="J7" s="384"/>
      <c r="K7" s="384"/>
      <c r="L7" s="384"/>
      <c r="M7" s="384"/>
      <c r="N7" s="385"/>
      <c r="O7" s="366" t="s">
        <v>4</v>
      </c>
      <c r="P7" s="383" t="s">
        <v>246</v>
      </c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5"/>
      <c r="AH7" s="369" t="s">
        <v>4</v>
      </c>
      <c r="AI7" s="286"/>
      <c r="AJ7" s="356"/>
      <c r="AK7" s="25"/>
    </row>
    <row r="8" spans="2:52" ht="13.5" customHeight="1" x14ac:dyDescent="0.2">
      <c r="B8" s="350"/>
      <c r="C8" s="353"/>
      <c r="D8" s="404"/>
      <c r="E8" s="386" t="s">
        <v>247</v>
      </c>
      <c r="F8" s="387"/>
      <c r="G8" s="387"/>
      <c r="H8" s="387"/>
      <c r="I8" s="387"/>
      <c r="J8" s="387"/>
      <c r="K8" s="387"/>
      <c r="L8" s="387"/>
      <c r="M8" s="388"/>
      <c r="N8" s="358" t="s">
        <v>248</v>
      </c>
      <c r="O8" s="367"/>
      <c r="P8" s="374" t="s">
        <v>261</v>
      </c>
      <c r="Q8" s="375"/>
      <c r="R8" s="375"/>
      <c r="S8" s="375"/>
      <c r="T8" s="375"/>
      <c r="U8" s="375"/>
      <c r="V8" s="375"/>
      <c r="W8" s="375"/>
      <c r="X8" s="375"/>
      <c r="Y8" s="375"/>
      <c r="Z8" s="375"/>
      <c r="AA8" s="375"/>
      <c r="AB8" s="375"/>
      <c r="AC8" s="375"/>
      <c r="AD8" s="376"/>
      <c r="AE8" s="361" t="s">
        <v>61</v>
      </c>
      <c r="AF8" s="361" t="s">
        <v>450</v>
      </c>
      <c r="AG8" s="358" t="s">
        <v>248</v>
      </c>
      <c r="AH8" s="370"/>
      <c r="AI8" s="355"/>
      <c r="AJ8" s="356"/>
    </row>
    <row r="9" spans="2:52" ht="12" customHeight="1" x14ac:dyDescent="0.2">
      <c r="B9" s="350"/>
      <c r="C9" s="353"/>
      <c r="D9" s="404"/>
      <c r="E9" s="389"/>
      <c r="F9" s="390"/>
      <c r="G9" s="390"/>
      <c r="H9" s="390"/>
      <c r="I9" s="390"/>
      <c r="J9" s="390"/>
      <c r="K9" s="390"/>
      <c r="L9" s="390"/>
      <c r="M9" s="391"/>
      <c r="N9" s="401"/>
      <c r="O9" s="367"/>
      <c r="P9" s="377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9"/>
      <c r="AE9" s="362"/>
      <c r="AF9" s="395"/>
      <c r="AG9" s="359"/>
      <c r="AH9" s="370"/>
      <c r="AI9" s="356"/>
      <c r="AJ9" s="356"/>
    </row>
    <row r="10" spans="2:52" ht="49.5" customHeight="1" x14ac:dyDescent="0.2">
      <c r="B10" s="350"/>
      <c r="C10" s="353"/>
      <c r="D10" s="404"/>
      <c r="E10" s="389"/>
      <c r="F10" s="390"/>
      <c r="G10" s="390"/>
      <c r="H10" s="390"/>
      <c r="I10" s="390"/>
      <c r="J10" s="390"/>
      <c r="K10" s="390"/>
      <c r="L10" s="390"/>
      <c r="M10" s="391"/>
      <c r="N10" s="401"/>
      <c r="O10" s="367"/>
      <c r="P10" s="377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9"/>
      <c r="AE10" s="362"/>
      <c r="AF10" s="395"/>
      <c r="AG10" s="359"/>
      <c r="AH10" s="370"/>
      <c r="AI10" s="356"/>
      <c r="AJ10" s="356"/>
    </row>
    <row r="11" spans="2:52" s="24" customFormat="1" ht="20.25" customHeight="1" x14ac:dyDescent="0.2">
      <c r="B11" s="351"/>
      <c r="C11" s="354"/>
      <c r="D11" s="405"/>
      <c r="E11" s="392"/>
      <c r="F11" s="393"/>
      <c r="G11" s="393"/>
      <c r="H11" s="393"/>
      <c r="I11" s="393"/>
      <c r="J11" s="393"/>
      <c r="K11" s="393"/>
      <c r="L11" s="393"/>
      <c r="M11" s="394"/>
      <c r="N11" s="402"/>
      <c r="O11" s="367"/>
      <c r="P11" s="380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1"/>
      <c r="AD11" s="382"/>
      <c r="AE11" s="362"/>
      <c r="AF11" s="395"/>
      <c r="AG11" s="360"/>
      <c r="AH11" s="370"/>
      <c r="AI11" s="357"/>
      <c r="AJ11" s="357"/>
    </row>
    <row r="12" spans="2:52" s="24" customFormat="1" ht="129.75" customHeight="1" x14ac:dyDescent="0.2">
      <c r="B12" s="177"/>
      <c r="C12" s="69"/>
      <c r="D12" s="70"/>
      <c r="E12" s="74" t="s">
        <v>252</v>
      </c>
      <c r="F12" s="74" t="s">
        <v>276</v>
      </c>
      <c r="G12" s="74" t="s">
        <v>331</v>
      </c>
      <c r="H12" s="74" t="s">
        <v>332</v>
      </c>
      <c r="I12" s="74" t="s">
        <v>353</v>
      </c>
      <c r="J12" s="108" t="s">
        <v>277</v>
      </c>
      <c r="K12" s="135" t="s">
        <v>321</v>
      </c>
      <c r="L12" s="74" t="s">
        <v>278</v>
      </c>
      <c r="M12" s="309" t="s">
        <v>432</v>
      </c>
      <c r="N12" s="306" t="s">
        <v>433</v>
      </c>
      <c r="O12" s="368"/>
      <c r="P12" s="76" t="s">
        <v>253</v>
      </c>
      <c r="Q12" s="79" t="s">
        <v>235</v>
      </c>
      <c r="R12" s="76" t="s">
        <v>254</v>
      </c>
      <c r="S12" s="76" t="s">
        <v>325</v>
      </c>
      <c r="T12" s="76" t="s">
        <v>255</v>
      </c>
      <c r="U12" s="76" t="s">
        <v>281</v>
      </c>
      <c r="V12" s="76" t="s">
        <v>256</v>
      </c>
      <c r="W12" s="80" t="s">
        <v>257</v>
      </c>
      <c r="X12" s="76" t="s">
        <v>333</v>
      </c>
      <c r="Y12" s="305" t="s">
        <v>438</v>
      </c>
      <c r="Z12" s="76" t="s">
        <v>426</v>
      </c>
      <c r="AA12" s="81" t="s">
        <v>258</v>
      </c>
      <c r="AB12" s="80" t="s">
        <v>259</v>
      </c>
      <c r="AC12" s="179" t="s">
        <v>355</v>
      </c>
      <c r="AD12" s="179" t="s">
        <v>355</v>
      </c>
      <c r="AE12" s="363"/>
      <c r="AF12" s="396"/>
      <c r="AG12" s="287"/>
      <c r="AH12" s="371"/>
      <c r="AI12" s="289"/>
      <c r="AJ12" s="286"/>
    </row>
    <row r="13" spans="2:52" s="24" customFormat="1" ht="25.5" customHeight="1" x14ac:dyDescent="0.2">
      <c r="B13" s="177"/>
      <c r="C13" s="69"/>
      <c r="D13" s="70">
        <v>41040200</v>
      </c>
      <c r="E13" s="74">
        <v>41053900</v>
      </c>
      <c r="F13" s="74">
        <v>41053900</v>
      </c>
      <c r="G13" s="74">
        <v>41053900</v>
      </c>
      <c r="H13" s="74">
        <v>41053900</v>
      </c>
      <c r="I13" s="74">
        <v>41053900</v>
      </c>
      <c r="J13" s="74">
        <v>41051000</v>
      </c>
      <c r="K13" s="74">
        <v>41051100</v>
      </c>
      <c r="L13" s="74">
        <v>41051200</v>
      </c>
      <c r="M13" s="74">
        <v>41051400</v>
      </c>
      <c r="N13" s="308">
        <v>41053600</v>
      </c>
      <c r="O13" s="71"/>
      <c r="P13" s="76" t="s">
        <v>262</v>
      </c>
      <c r="Q13" s="79" t="s">
        <v>262</v>
      </c>
      <c r="R13" s="76" t="s">
        <v>262</v>
      </c>
      <c r="S13" s="76" t="s">
        <v>262</v>
      </c>
      <c r="T13" s="76" t="s">
        <v>262</v>
      </c>
      <c r="U13" s="76" t="s">
        <v>263</v>
      </c>
      <c r="V13" s="76" t="s">
        <v>262</v>
      </c>
      <c r="W13" s="76" t="s">
        <v>263</v>
      </c>
      <c r="X13" s="76" t="s">
        <v>263</v>
      </c>
      <c r="Y13" s="305" t="s">
        <v>262</v>
      </c>
      <c r="Z13" s="76" t="s">
        <v>262</v>
      </c>
      <c r="AA13" s="76" t="s">
        <v>262</v>
      </c>
      <c r="AB13" s="76" t="s">
        <v>262</v>
      </c>
      <c r="AC13" s="180" t="s">
        <v>263</v>
      </c>
      <c r="AD13" s="180" t="s">
        <v>263</v>
      </c>
      <c r="AE13" s="80" t="s">
        <v>282</v>
      </c>
      <c r="AF13" s="80" t="s">
        <v>455</v>
      </c>
      <c r="AG13" s="65"/>
      <c r="AH13" s="65"/>
      <c r="AI13" s="289"/>
      <c r="AJ13" s="286"/>
    </row>
    <row r="14" spans="2:52" ht="36" customHeight="1" x14ac:dyDescent="0.2">
      <c r="B14" s="178">
        <v>25100000000</v>
      </c>
      <c r="C14" s="67" t="s">
        <v>264</v>
      </c>
      <c r="D14" s="73">
        <v>2186000</v>
      </c>
      <c r="E14" s="23"/>
      <c r="F14" s="23"/>
      <c r="G14" s="23"/>
      <c r="H14" s="23"/>
      <c r="I14" s="109">
        <v>138000</v>
      </c>
      <c r="J14" s="109">
        <v>743000</v>
      </c>
      <c r="K14" s="109">
        <v>1776350</v>
      </c>
      <c r="L14" s="109">
        <v>557667</v>
      </c>
      <c r="M14" s="109">
        <v>566479</v>
      </c>
      <c r="N14" s="307">
        <v>4259000</v>
      </c>
      <c r="O14" s="77">
        <f>SUM(D14:N14)</f>
        <v>10226496</v>
      </c>
      <c r="P14" s="73">
        <v>395000</v>
      </c>
      <c r="Q14" s="73"/>
      <c r="R14" s="73">
        <v>364810</v>
      </c>
      <c r="S14" s="73"/>
      <c r="T14" s="73"/>
      <c r="U14" s="73"/>
      <c r="V14" s="23"/>
      <c r="W14" s="23"/>
      <c r="X14" s="23"/>
      <c r="Y14" s="23"/>
      <c r="Z14" s="23"/>
      <c r="AA14" s="23"/>
      <c r="AB14" s="23"/>
      <c r="AC14" s="109">
        <v>1644025</v>
      </c>
      <c r="AD14" s="182">
        <v>1087</v>
      </c>
      <c r="AE14" s="23"/>
      <c r="AF14" s="23"/>
      <c r="AG14" s="23"/>
      <c r="AH14" s="23">
        <f>SUM(P14:AG14)</f>
        <v>2404922</v>
      </c>
      <c r="AI14" s="286"/>
      <c r="AJ14" s="23"/>
    </row>
    <row r="15" spans="2:52" s="12" customFormat="1" ht="31.5" customHeight="1" x14ac:dyDescent="0.2">
      <c r="B15" s="22">
        <v>25314200000</v>
      </c>
      <c r="C15" s="68" t="s">
        <v>250</v>
      </c>
      <c r="D15" s="21"/>
      <c r="E15" s="21"/>
      <c r="F15" s="21"/>
      <c r="G15" s="72">
        <v>32500</v>
      </c>
      <c r="H15" s="72">
        <v>13745</v>
      </c>
      <c r="I15" s="72"/>
      <c r="J15" s="21"/>
      <c r="K15" s="21"/>
      <c r="L15" s="21"/>
      <c r="M15" s="21"/>
      <c r="N15" s="21"/>
      <c r="O15" s="77">
        <f>SUM(D15:N15)</f>
        <v>46245</v>
      </c>
      <c r="P15" s="78"/>
      <c r="Q15" s="72">
        <v>50000</v>
      </c>
      <c r="R15" s="72">
        <v>85190</v>
      </c>
      <c r="S15" s="72">
        <v>82899</v>
      </c>
      <c r="T15" s="72">
        <v>90000</v>
      </c>
      <c r="U15" s="72">
        <v>450000</v>
      </c>
      <c r="V15" s="72">
        <v>30000</v>
      </c>
      <c r="W15" s="72">
        <v>600000</v>
      </c>
      <c r="X15" s="72">
        <v>120000</v>
      </c>
      <c r="Y15" s="72">
        <v>170000</v>
      </c>
      <c r="Z15" s="72">
        <v>70000</v>
      </c>
      <c r="AA15" s="72">
        <v>210000</v>
      </c>
      <c r="AB15" s="72">
        <v>276000</v>
      </c>
      <c r="AC15" s="72"/>
      <c r="AD15" s="181"/>
      <c r="AE15" s="72">
        <v>13524300</v>
      </c>
      <c r="AF15" s="72">
        <v>190000</v>
      </c>
      <c r="AG15" s="23"/>
      <c r="AH15" s="23">
        <f>SUM(P15:AG15)</f>
        <v>15948389</v>
      </c>
      <c r="AI15" s="20"/>
      <c r="AJ15" s="6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2:52" s="12" customFormat="1" ht="28.5" customHeight="1" x14ac:dyDescent="0.2">
      <c r="B16" s="22">
        <v>25516000000</v>
      </c>
      <c r="C16" s="68" t="s">
        <v>251</v>
      </c>
      <c r="D16" s="21"/>
      <c r="E16" s="72">
        <v>62000</v>
      </c>
      <c r="F16" s="72"/>
      <c r="G16" s="72"/>
      <c r="H16" s="72"/>
      <c r="I16" s="72"/>
      <c r="J16" s="21"/>
      <c r="K16" s="21"/>
      <c r="L16" s="21"/>
      <c r="M16" s="21"/>
      <c r="N16" s="21"/>
      <c r="O16" s="77">
        <f>SUM(D16:N16)</f>
        <v>62000</v>
      </c>
      <c r="P16" s="78"/>
      <c r="Q16" s="78"/>
      <c r="R16" s="78"/>
      <c r="S16" s="78"/>
      <c r="T16" s="78"/>
      <c r="U16" s="78"/>
      <c r="V16" s="21"/>
      <c r="W16" s="21"/>
      <c r="X16" s="21"/>
      <c r="Y16" s="21"/>
      <c r="Z16" s="21"/>
      <c r="AA16" s="21"/>
      <c r="AB16" s="21"/>
      <c r="AC16" s="21"/>
      <c r="AD16" s="181"/>
      <c r="AE16" s="21"/>
      <c r="AF16" s="21"/>
      <c r="AG16" s="23"/>
      <c r="AH16" s="23">
        <f>SUM(P16:AG16)</f>
        <v>0</v>
      </c>
      <c r="AI16" s="20"/>
      <c r="AJ16" s="6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2:52" s="12" customFormat="1" ht="26.25" customHeight="1" x14ac:dyDescent="0.2">
      <c r="B17" s="22">
        <v>25518000000</v>
      </c>
      <c r="C17" s="68" t="s">
        <v>275</v>
      </c>
      <c r="D17" s="21"/>
      <c r="E17" s="21"/>
      <c r="F17" s="72">
        <v>30000</v>
      </c>
      <c r="G17" s="72"/>
      <c r="H17" s="72"/>
      <c r="I17" s="72"/>
      <c r="J17" s="21"/>
      <c r="K17" s="21"/>
      <c r="L17" s="21"/>
      <c r="M17" s="21"/>
      <c r="N17" s="21"/>
      <c r="O17" s="77">
        <f>SUM(D17:N17)</f>
        <v>30000</v>
      </c>
      <c r="P17" s="78"/>
      <c r="Q17" s="78"/>
      <c r="R17" s="78"/>
      <c r="S17" s="78"/>
      <c r="T17" s="78"/>
      <c r="U17" s="78"/>
      <c r="V17" s="21"/>
      <c r="W17" s="21"/>
      <c r="X17" s="21"/>
      <c r="Y17" s="21"/>
      <c r="Z17" s="21"/>
      <c r="AA17" s="21"/>
      <c r="AB17" s="21"/>
      <c r="AC17" s="21"/>
      <c r="AD17" s="181"/>
      <c r="AE17" s="21"/>
      <c r="AF17" s="21"/>
      <c r="AG17" s="21"/>
      <c r="AH17" s="23">
        <f>SUM(P17:AG17)</f>
        <v>0</v>
      </c>
      <c r="AI17" s="20"/>
      <c r="AJ17" s="6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2:52" s="12" customFormat="1" ht="31.5" customHeight="1" x14ac:dyDescent="0.2">
      <c r="B18" s="66"/>
      <c r="C18" s="64"/>
      <c r="D18" s="75">
        <f>SUM(D14:D17)</f>
        <v>2186000</v>
      </c>
      <c r="E18" s="75">
        <f t="shared" ref="E18:M18" si="0">SUM(E14:E17)</f>
        <v>62000</v>
      </c>
      <c r="F18" s="75">
        <f t="shared" si="0"/>
        <v>30000</v>
      </c>
      <c r="G18" s="75">
        <f t="shared" si="0"/>
        <v>32500</v>
      </c>
      <c r="H18" s="75">
        <f t="shared" si="0"/>
        <v>13745</v>
      </c>
      <c r="I18" s="75">
        <f t="shared" si="0"/>
        <v>138000</v>
      </c>
      <c r="J18" s="75">
        <f t="shared" si="0"/>
        <v>743000</v>
      </c>
      <c r="K18" s="75">
        <f t="shared" si="0"/>
        <v>1776350</v>
      </c>
      <c r="L18" s="75">
        <f t="shared" si="0"/>
        <v>557667</v>
      </c>
      <c r="M18" s="75">
        <f t="shared" si="0"/>
        <v>566479</v>
      </c>
      <c r="N18" s="75">
        <f>SUM(N14:N17)</f>
        <v>4259000</v>
      </c>
      <c r="O18" s="75">
        <f t="shared" ref="O18" si="1">SUM(O14:O17)</f>
        <v>10364741</v>
      </c>
      <c r="P18" s="75">
        <f>SUM(P14:P17)</f>
        <v>395000</v>
      </c>
      <c r="Q18" s="75">
        <f t="shared" ref="Q18:AF18" si="2">SUM(Q14:Q17)</f>
        <v>50000</v>
      </c>
      <c r="R18" s="75">
        <f t="shared" si="2"/>
        <v>450000</v>
      </c>
      <c r="S18" s="75">
        <f t="shared" si="2"/>
        <v>82899</v>
      </c>
      <c r="T18" s="75">
        <f t="shared" si="2"/>
        <v>90000</v>
      </c>
      <c r="U18" s="75">
        <f t="shared" si="2"/>
        <v>450000</v>
      </c>
      <c r="V18" s="75">
        <f t="shared" si="2"/>
        <v>30000</v>
      </c>
      <c r="W18" s="75">
        <f t="shared" si="2"/>
        <v>600000</v>
      </c>
      <c r="X18" s="75">
        <f t="shared" si="2"/>
        <v>120000</v>
      </c>
      <c r="Y18" s="75">
        <f t="shared" si="2"/>
        <v>170000</v>
      </c>
      <c r="Z18" s="75">
        <f t="shared" si="2"/>
        <v>70000</v>
      </c>
      <c r="AA18" s="75">
        <f t="shared" si="2"/>
        <v>210000</v>
      </c>
      <c r="AB18" s="75">
        <f>SUM(AB14:AB17)</f>
        <v>276000</v>
      </c>
      <c r="AC18" s="75">
        <f t="shared" ref="AC18:AD18" si="3">SUM(AC14:AC17)</f>
        <v>1644025</v>
      </c>
      <c r="AD18" s="75">
        <f t="shared" si="3"/>
        <v>1087</v>
      </c>
      <c r="AE18" s="75">
        <f t="shared" si="2"/>
        <v>13524300</v>
      </c>
      <c r="AF18" s="75">
        <f t="shared" si="2"/>
        <v>190000</v>
      </c>
      <c r="AG18" s="75">
        <f>SUM(AG14:AG17)</f>
        <v>0</v>
      </c>
      <c r="AH18" s="23">
        <f>SUM(P18:AG18)</f>
        <v>18353311</v>
      </c>
      <c r="AI18" s="63"/>
      <c r="AJ18" s="6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2:52" s="12" customFormat="1" ht="11.25" customHeight="1" x14ac:dyDescent="0.2">
      <c r="B19" s="19"/>
      <c r="C19" s="18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4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2:52" s="12" customFormat="1" ht="35.25" customHeight="1" x14ac:dyDescent="0.2">
      <c r="B20" s="19"/>
      <c r="C20" s="398" t="s">
        <v>47</v>
      </c>
      <c r="D20" s="399"/>
      <c r="E20" s="399"/>
      <c r="F20" s="399"/>
      <c r="G20" s="399"/>
      <c r="H20" s="399"/>
      <c r="I20" s="399"/>
      <c r="J20" s="399"/>
      <c r="K20" s="159" t="s">
        <v>234</v>
      </c>
      <c r="L20" s="15"/>
      <c r="M20" s="15"/>
      <c r="N20" s="15"/>
      <c r="O20" s="15"/>
      <c r="P20" s="398"/>
      <c r="Q20" s="399"/>
      <c r="R20" s="399"/>
      <c r="S20" s="399"/>
      <c r="T20" s="399"/>
      <c r="U20" s="399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6"/>
      <c r="AH20" s="15"/>
      <c r="AI20" s="15"/>
      <c r="AJ20" s="14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2:52" x14ac:dyDescent="0.2">
      <c r="B21" s="2"/>
      <c r="D21" s="4"/>
      <c r="E21" s="4"/>
      <c r="F21" s="4"/>
      <c r="G21" s="4"/>
      <c r="H21" s="4"/>
      <c r="I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2:52" s="7" customFormat="1" ht="64.5" customHeight="1" x14ac:dyDescent="0.3">
      <c r="B22" s="11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9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2:52" x14ac:dyDescent="0.2">
      <c r="B23" s="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2:52" x14ac:dyDescent="0.2">
      <c r="B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2:52" x14ac:dyDescent="0.2">
      <c r="B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2:52" ht="15.75" x14ac:dyDescent="0.25">
      <c r="B26" s="2"/>
      <c r="C26" s="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2:52" x14ac:dyDescent="0.2">
      <c r="B27" s="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2:52" x14ac:dyDescent="0.2">
      <c r="B28" s="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2:52" x14ac:dyDescent="0.2">
      <c r="B29" s="2"/>
      <c r="D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2:52" x14ac:dyDescent="0.2">
      <c r="B30" s="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2:52" x14ac:dyDescent="0.2">
      <c r="B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2:52" x14ac:dyDescent="0.2">
      <c r="B32" s="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2:51" x14ac:dyDescent="0.2">
      <c r="B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2:51" x14ac:dyDescent="0.2">
      <c r="B34" s="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2:51" x14ac:dyDescent="0.2">
      <c r="B35" s="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2:51" x14ac:dyDescent="0.2">
      <c r="B36" s="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2:51" x14ac:dyDescent="0.2">
      <c r="B37" s="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</row>
    <row r="38" spans="2:51" x14ac:dyDescent="0.2">
      <c r="B38" s="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</row>
    <row r="39" spans="2:51" x14ac:dyDescent="0.2">
      <c r="B39" s="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2:51" x14ac:dyDescent="0.2">
      <c r="B40" s="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2:51" x14ac:dyDescent="0.2">
      <c r="B41" s="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2:51" x14ac:dyDescent="0.2">
      <c r="B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2:51" x14ac:dyDescent="0.2">
      <c r="B43" s="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2:51" x14ac:dyDescent="0.2">
      <c r="B44" s="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2:51" x14ac:dyDescent="0.2">
      <c r="B45" s="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2:51" x14ac:dyDescent="0.2">
      <c r="B46" s="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2:51" x14ac:dyDescent="0.2">
      <c r="B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</row>
    <row r="48" spans="2:51" x14ac:dyDescent="0.2">
      <c r="B48" s="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2:51" x14ac:dyDescent="0.2">
      <c r="B49" s="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2:51" x14ac:dyDescent="0.2">
      <c r="B50" s="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pans="2:51" x14ac:dyDescent="0.2">
      <c r="B51" s="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spans="2:51" x14ac:dyDescent="0.2">
      <c r="B52" s="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2:51" x14ac:dyDescent="0.2">
      <c r="B53" s="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</row>
    <row r="54" spans="2:51" x14ac:dyDescent="0.2">
      <c r="B54" s="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</row>
    <row r="55" spans="2:51" x14ac:dyDescent="0.2">
      <c r="B55" s="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spans="2:51" x14ac:dyDescent="0.2">
      <c r="B56" s="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2:51" x14ac:dyDescent="0.2">
      <c r="B57" s="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2:51" x14ac:dyDescent="0.2">
      <c r="B58" s="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2:51" x14ac:dyDescent="0.2">
      <c r="B59" s="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2:51" x14ac:dyDescent="0.2">
      <c r="B60" s="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2:51" x14ac:dyDescent="0.2">
      <c r="B61" s="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2:51" x14ac:dyDescent="0.2">
      <c r="B62" s="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2:51" x14ac:dyDescent="0.2">
      <c r="B63" s="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2:51" x14ac:dyDescent="0.2">
      <c r="B64" s="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2:51" x14ac:dyDescent="0.2">
      <c r="B65" s="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spans="2:51" x14ac:dyDescent="0.2">
      <c r="B66" s="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</row>
    <row r="67" spans="2:51" x14ac:dyDescent="0.2">
      <c r="B67" s="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</row>
    <row r="68" spans="2:51" x14ac:dyDescent="0.2">
      <c r="B68" s="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</row>
    <row r="69" spans="2:51" x14ac:dyDescent="0.2">
      <c r="B69" s="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</row>
    <row r="70" spans="2:51" x14ac:dyDescent="0.2">
      <c r="B70" s="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</row>
    <row r="71" spans="2:51" x14ac:dyDescent="0.2">
      <c r="B71" s="2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</row>
    <row r="72" spans="2:51" x14ac:dyDescent="0.2">
      <c r="B72" s="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</row>
    <row r="73" spans="2:51" x14ac:dyDescent="0.2">
      <c r="B73" s="2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</row>
    <row r="74" spans="2:51" x14ac:dyDescent="0.2">
      <c r="B74" s="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</row>
    <row r="75" spans="2:51" x14ac:dyDescent="0.2">
      <c r="B75" s="2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</row>
    <row r="76" spans="2:51" x14ac:dyDescent="0.2">
      <c r="B76" s="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</row>
    <row r="77" spans="2:51" x14ac:dyDescent="0.2">
      <c r="B77" s="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</row>
    <row r="78" spans="2:51" x14ac:dyDescent="0.2">
      <c r="B78" s="2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</row>
    <row r="79" spans="2:51" x14ac:dyDescent="0.2">
      <c r="B79" s="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</row>
    <row r="80" spans="2:51" x14ac:dyDescent="0.2">
      <c r="B80" s="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</row>
    <row r="81" spans="2:51" x14ac:dyDescent="0.2">
      <c r="B81" s="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</row>
    <row r="82" spans="2:51" x14ac:dyDescent="0.2">
      <c r="B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</row>
    <row r="83" spans="2:51" x14ac:dyDescent="0.2">
      <c r="B83" s="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</row>
    <row r="84" spans="2:51" x14ac:dyDescent="0.2">
      <c r="B84" s="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</row>
    <row r="85" spans="2:51" x14ac:dyDescent="0.2">
      <c r="B85" s="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</row>
    <row r="86" spans="2:51" x14ac:dyDescent="0.2">
      <c r="B86" s="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</row>
    <row r="87" spans="2:51" x14ac:dyDescent="0.2">
      <c r="B87" s="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</row>
    <row r="88" spans="2:51" x14ac:dyDescent="0.2">
      <c r="B88" s="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</row>
    <row r="89" spans="2:51" x14ac:dyDescent="0.2">
      <c r="B89" s="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</row>
    <row r="90" spans="2:51" x14ac:dyDescent="0.2">
      <c r="B90" s="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</row>
    <row r="91" spans="2:51" x14ac:dyDescent="0.2">
      <c r="B91" s="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</row>
    <row r="92" spans="2:51" x14ac:dyDescent="0.2">
      <c r="B92" s="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</row>
    <row r="93" spans="2:51" x14ac:dyDescent="0.2">
      <c r="B93" s="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</row>
    <row r="94" spans="2:51" x14ac:dyDescent="0.2">
      <c r="B94" s="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</row>
    <row r="95" spans="2:51" x14ac:dyDescent="0.2">
      <c r="B95" s="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</row>
    <row r="96" spans="2:51" x14ac:dyDescent="0.2">
      <c r="B96" s="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</row>
    <row r="97" spans="2:51" x14ac:dyDescent="0.2">
      <c r="B97" s="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</row>
    <row r="98" spans="2:51" x14ac:dyDescent="0.2">
      <c r="B98" s="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</row>
    <row r="99" spans="2:51" x14ac:dyDescent="0.2">
      <c r="B99" s="2"/>
    </row>
    <row r="100" spans="2:51" x14ac:dyDescent="0.2">
      <c r="B100" s="2"/>
    </row>
    <row r="101" spans="2:51" x14ac:dyDescent="0.2">
      <c r="B101" s="2"/>
    </row>
    <row r="102" spans="2:51" x14ac:dyDescent="0.2">
      <c r="B102" s="2"/>
    </row>
    <row r="103" spans="2:51" x14ac:dyDescent="0.2">
      <c r="B103" s="2"/>
    </row>
    <row r="104" spans="2:51" x14ac:dyDescent="0.2">
      <c r="B104" s="2"/>
    </row>
    <row r="105" spans="2:51" x14ac:dyDescent="0.2">
      <c r="B105" s="2"/>
    </row>
    <row r="106" spans="2:51" x14ac:dyDescent="0.2">
      <c r="B106" s="2"/>
    </row>
    <row r="107" spans="2:51" x14ac:dyDescent="0.2">
      <c r="B107" s="2"/>
    </row>
    <row r="108" spans="2:51" x14ac:dyDescent="0.2">
      <c r="B108" s="2"/>
    </row>
    <row r="109" spans="2:51" x14ac:dyDescent="0.2">
      <c r="B109" s="2"/>
    </row>
    <row r="110" spans="2:51" x14ac:dyDescent="0.2">
      <c r="B110" s="2"/>
    </row>
    <row r="111" spans="2:51" x14ac:dyDescent="0.2">
      <c r="B111" s="2"/>
    </row>
    <row r="112" spans="2:51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  <row r="204" spans="2:2" x14ac:dyDescent="0.2">
      <c r="B204" s="2"/>
    </row>
    <row r="205" spans="2:2" x14ac:dyDescent="0.2">
      <c r="B205" s="2"/>
    </row>
    <row r="206" spans="2:2" x14ac:dyDescent="0.2">
      <c r="B206" s="2"/>
    </row>
    <row r="207" spans="2:2" x14ac:dyDescent="0.2">
      <c r="B207" s="2"/>
    </row>
    <row r="208" spans="2:2" x14ac:dyDescent="0.2">
      <c r="B208" s="2"/>
    </row>
    <row r="209" spans="2:2" x14ac:dyDescent="0.2">
      <c r="B209" s="2"/>
    </row>
    <row r="210" spans="2:2" x14ac:dyDescent="0.2">
      <c r="B210" s="2"/>
    </row>
    <row r="211" spans="2:2" x14ac:dyDescent="0.2">
      <c r="B211" s="2"/>
    </row>
    <row r="212" spans="2:2" x14ac:dyDescent="0.2">
      <c r="B212" s="2"/>
    </row>
    <row r="213" spans="2:2" x14ac:dyDescent="0.2">
      <c r="B213" s="2"/>
    </row>
    <row r="214" spans="2:2" x14ac:dyDescent="0.2">
      <c r="B214" s="2"/>
    </row>
    <row r="215" spans="2:2" x14ac:dyDescent="0.2">
      <c r="B215" s="2"/>
    </row>
    <row r="216" spans="2:2" x14ac:dyDescent="0.2">
      <c r="B216" s="2"/>
    </row>
    <row r="217" spans="2:2" x14ac:dyDescent="0.2">
      <c r="B217" s="2"/>
    </row>
    <row r="218" spans="2:2" x14ac:dyDescent="0.2">
      <c r="B218" s="2"/>
    </row>
    <row r="219" spans="2:2" x14ac:dyDescent="0.2">
      <c r="B219" s="2"/>
    </row>
    <row r="220" spans="2:2" x14ac:dyDescent="0.2">
      <c r="B220" s="2"/>
    </row>
    <row r="221" spans="2:2" x14ac:dyDescent="0.2">
      <c r="B221" s="2"/>
    </row>
    <row r="222" spans="2:2" x14ac:dyDescent="0.2">
      <c r="B222" s="2"/>
    </row>
    <row r="223" spans="2:2" x14ac:dyDescent="0.2">
      <c r="B223" s="2"/>
    </row>
    <row r="224" spans="2:2" x14ac:dyDescent="0.2">
      <c r="B224" s="2"/>
    </row>
    <row r="225" spans="2:2" x14ac:dyDescent="0.2">
      <c r="B225" s="2"/>
    </row>
    <row r="226" spans="2:2" x14ac:dyDescent="0.2">
      <c r="B226" s="2"/>
    </row>
    <row r="227" spans="2:2" x14ac:dyDescent="0.2">
      <c r="B227" s="2"/>
    </row>
    <row r="228" spans="2:2" x14ac:dyDescent="0.2">
      <c r="B228" s="2"/>
    </row>
    <row r="229" spans="2:2" x14ac:dyDescent="0.2">
      <c r="B229" s="2"/>
    </row>
    <row r="230" spans="2:2" x14ac:dyDescent="0.2">
      <c r="B230" s="2"/>
    </row>
    <row r="231" spans="2:2" x14ac:dyDescent="0.2">
      <c r="B231" s="2"/>
    </row>
    <row r="232" spans="2:2" x14ac:dyDescent="0.2">
      <c r="B232" s="2"/>
    </row>
    <row r="233" spans="2:2" x14ac:dyDescent="0.2">
      <c r="B233" s="2"/>
    </row>
    <row r="234" spans="2:2" x14ac:dyDescent="0.2">
      <c r="B234" s="2"/>
    </row>
    <row r="235" spans="2:2" x14ac:dyDescent="0.2">
      <c r="B235" s="2"/>
    </row>
    <row r="236" spans="2:2" x14ac:dyDescent="0.2">
      <c r="B236" s="2"/>
    </row>
    <row r="237" spans="2:2" x14ac:dyDescent="0.2">
      <c r="B237" s="2"/>
    </row>
    <row r="238" spans="2:2" x14ac:dyDescent="0.2">
      <c r="B238" s="2"/>
    </row>
    <row r="239" spans="2:2" x14ac:dyDescent="0.2">
      <c r="B239" s="2"/>
    </row>
    <row r="240" spans="2:2" x14ac:dyDescent="0.2">
      <c r="B240" s="2"/>
    </row>
    <row r="241" spans="2:2" x14ac:dyDescent="0.2">
      <c r="B241" s="2"/>
    </row>
    <row r="242" spans="2:2" x14ac:dyDescent="0.2">
      <c r="B242" s="2"/>
    </row>
    <row r="243" spans="2:2" x14ac:dyDescent="0.2">
      <c r="B243" s="2"/>
    </row>
    <row r="244" spans="2:2" x14ac:dyDescent="0.2">
      <c r="B244" s="2"/>
    </row>
    <row r="245" spans="2:2" x14ac:dyDescent="0.2">
      <c r="B245" s="2"/>
    </row>
    <row r="246" spans="2:2" x14ac:dyDescent="0.2">
      <c r="B246" s="2"/>
    </row>
    <row r="247" spans="2:2" x14ac:dyDescent="0.2">
      <c r="B247" s="2"/>
    </row>
    <row r="248" spans="2:2" x14ac:dyDescent="0.2">
      <c r="B248" s="2"/>
    </row>
    <row r="249" spans="2:2" x14ac:dyDescent="0.2">
      <c r="B249" s="2"/>
    </row>
    <row r="250" spans="2:2" x14ac:dyDescent="0.2">
      <c r="B250" s="2"/>
    </row>
    <row r="251" spans="2:2" x14ac:dyDescent="0.2">
      <c r="B251" s="2"/>
    </row>
    <row r="252" spans="2:2" x14ac:dyDescent="0.2">
      <c r="B252" s="2"/>
    </row>
    <row r="253" spans="2:2" x14ac:dyDescent="0.2">
      <c r="B253" s="2"/>
    </row>
    <row r="254" spans="2:2" x14ac:dyDescent="0.2">
      <c r="B254" s="2"/>
    </row>
    <row r="255" spans="2:2" x14ac:dyDescent="0.2">
      <c r="B255" s="2"/>
    </row>
    <row r="256" spans="2:2" x14ac:dyDescent="0.2">
      <c r="B256" s="2"/>
    </row>
    <row r="257" spans="2:2" x14ac:dyDescent="0.2">
      <c r="B257" s="2"/>
    </row>
  </sheetData>
  <mergeCells count="24">
    <mergeCell ref="AD1:AJ1"/>
    <mergeCell ref="C20:J20"/>
    <mergeCell ref="D6:O6"/>
    <mergeCell ref="P20:U20"/>
    <mergeCell ref="N8:N11"/>
    <mergeCell ref="D7:D11"/>
    <mergeCell ref="E7:N7"/>
    <mergeCell ref="AI8:AI11"/>
    <mergeCell ref="L1:O1"/>
    <mergeCell ref="D22:V22"/>
    <mergeCell ref="C2:P2"/>
    <mergeCell ref="B6:B11"/>
    <mergeCell ref="C6:C11"/>
    <mergeCell ref="AJ6:AJ11"/>
    <mergeCell ref="AG8:AG11"/>
    <mergeCell ref="AE8:AE12"/>
    <mergeCell ref="P6:AG6"/>
    <mergeCell ref="O7:O12"/>
    <mergeCell ref="AH7:AH12"/>
    <mergeCell ref="B4:O4"/>
    <mergeCell ref="P8:AD11"/>
    <mergeCell ref="P7:AG7"/>
    <mergeCell ref="E8:M11"/>
    <mergeCell ref="AF8:AF12"/>
  </mergeCells>
  <printOptions horizontalCentered="1"/>
  <pageMargins left="0.51181102362204722" right="0.19685039370078741" top="0.62992125984251968" bottom="0.19685039370078741" header="0.35433070866141736" footer="0.19685039370078741"/>
  <pageSetup paperSize="9" scale="75" orientation="landscape" verticalDpi="0" r:id="rId1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zoomScale="75" zoomScaleNormal="75" zoomScaleSheetLayoutView="90" workbookViewId="0">
      <selection activeCell="G2" sqref="G2:I2"/>
    </sheetView>
  </sheetViews>
  <sheetFormatPr defaultColWidth="7.85546875" defaultRowHeight="12.75" x14ac:dyDescent="0.2"/>
  <cols>
    <col min="1" max="1" width="15.28515625" style="33" customWidth="1"/>
    <col min="2" max="2" width="14.85546875" style="33" customWidth="1"/>
    <col min="3" max="3" width="17.7109375" style="33" customWidth="1"/>
    <col min="4" max="4" width="48.7109375" style="33" customWidth="1"/>
    <col min="5" max="5" width="37.5703125" style="33" customWidth="1"/>
    <col min="6" max="6" width="16.5703125" style="33" customWidth="1"/>
    <col min="7" max="7" width="14.140625" style="33" customWidth="1"/>
    <col min="8" max="9" width="15.5703125" style="33" customWidth="1"/>
    <col min="10" max="16384" width="7.85546875" style="32"/>
  </cols>
  <sheetData>
    <row r="1" spans="1:9" s="47" customFormat="1" ht="26.25" customHeight="1" x14ac:dyDescent="0.25">
      <c r="A1" s="112"/>
      <c r="B1" s="62"/>
      <c r="C1" s="62"/>
      <c r="D1" s="62"/>
      <c r="E1" s="62"/>
      <c r="F1" s="62"/>
      <c r="G1" s="412" t="s">
        <v>279</v>
      </c>
      <c r="H1" s="413"/>
      <c r="I1" s="413"/>
    </row>
    <row r="2" spans="1:9" ht="74.25" customHeight="1" x14ac:dyDescent="0.2">
      <c r="D2" s="61"/>
      <c r="G2" s="410"/>
      <c r="H2" s="411"/>
      <c r="I2" s="411"/>
    </row>
    <row r="3" spans="1:9" ht="51" customHeight="1" x14ac:dyDescent="0.2">
      <c r="C3" s="61"/>
      <c r="D3" s="61"/>
      <c r="G3" s="122"/>
      <c r="H3" s="123"/>
      <c r="I3" s="123"/>
    </row>
    <row r="4" spans="1:9" ht="27.75" customHeight="1" x14ac:dyDescent="0.2">
      <c r="A4" s="408" t="s">
        <v>283</v>
      </c>
      <c r="B4" s="409"/>
      <c r="C4" s="409"/>
      <c r="D4" s="409"/>
      <c r="E4" s="409"/>
      <c r="F4" s="409"/>
      <c r="G4" s="409"/>
      <c r="H4" s="409"/>
      <c r="I4" s="409"/>
    </row>
    <row r="5" spans="1:9" ht="18.75" x14ac:dyDescent="0.3">
      <c r="A5" s="60"/>
      <c r="B5" s="59"/>
      <c r="C5" s="59"/>
      <c r="D5" s="59"/>
      <c r="E5" s="57"/>
      <c r="F5" s="57"/>
      <c r="G5" s="58"/>
      <c r="H5" s="57"/>
      <c r="I5" s="56" t="s">
        <v>243</v>
      </c>
    </row>
    <row r="6" spans="1:9" s="49" customFormat="1" ht="140.25" customHeight="1" x14ac:dyDescent="0.3">
      <c r="A6" s="82" t="s">
        <v>265</v>
      </c>
      <c r="B6" s="82" t="s">
        <v>230</v>
      </c>
      <c r="C6" s="82" t="s">
        <v>229</v>
      </c>
      <c r="D6" s="55" t="s">
        <v>266</v>
      </c>
      <c r="E6" s="54" t="s">
        <v>267</v>
      </c>
      <c r="F6" s="54" t="s">
        <v>268</v>
      </c>
      <c r="G6" s="54" t="s">
        <v>269</v>
      </c>
      <c r="H6" s="54" t="s">
        <v>270</v>
      </c>
      <c r="I6" s="54" t="s">
        <v>271</v>
      </c>
    </row>
    <row r="7" spans="1:9" s="50" customFormat="1" ht="20.25" customHeight="1" x14ac:dyDescent="0.2">
      <c r="A7" s="53" t="s">
        <v>242</v>
      </c>
      <c r="B7" s="53" t="s">
        <v>241</v>
      </c>
      <c r="C7" s="53" t="s">
        <v>240</v>
      </c>
      <c r="D7" s="52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</row>
    <row r="8" spans="1:9" s="49" customFormat="1" ht="37.5" customHeight="1" x14ac:dyDescent="0.3">
      <c r="A8" s="136" t="s">
        <v>222</v>
      </c>
      <c r="B8" s="137"/>
      <c r="C8" s="137"/>
      <c r="D8" s="138" t="s">
        <v>239</v>
      </c>
      <c r="E8" s="139"/>
      <c r="F8" s="140"/>
      <c r="G8" s="140"/>
      <c r="H8" s="141">
        <f>H9</f>
        <v>18472037</v>
      </c>
      <c r="I8" s="140"/>
    </row>
    <row r="9" spans="1:9" s="49" customFormat="1" ht="37.5" customHeight="1" x14ac:dyDescent="0.3">
      <c r="A9" s="136" t="s">
        <v>221</v>
      </c>
      <c r="B9" s="137"/>
      <c r="C9" s="137"/>
      <c r="D9" s="138" t="s">
        <v>239</v>
      </c>
      <c r="E9" s="142"/>
      <c r="F9" s="142"/>
      <c r="G9" s="142"/>
      <c r="H9" s="143">
        <f>SUM(H10:H34)</f>
        <v>18472037</v>
      </c>
      <c r="I9" s="142"/>
    </row>
    <row r="10" spans="1:9" s="47" customFormat="1" ht="79.5" customHeight="1" x14ac:dyDescent="0.25">
      <c r="A10" s="98" t="s">
        <v>220</v>
      </c>
      <c r="B10" s="99" t="s">
        <v>219</v>
      </c>
      <c r="C10" s="98" t="s">
        <v>69</v>
      </c>
      <c r="D10" s="185" t="s">
        <v>218</v>
      </c>
      <c r="E10" s="100" t="s">
        <v>236</v>
      </c>
      <c r="F10" s="101"/>
      <c r="G10" s="101"/>
      <c r="H10" s="103">
        <v>40000</v>
      </c>
      <c r="I10" s="100"/>
    </row>
    <row r="11" spans="1:9" s="47" customFormat="1" ht="48.75" customHeight="1" x14ac:dyDescent="0.25">
      <c r="A11" s="129" t="s">
        <v>326</v>
      </c>
      <c r="B11" s="129" t="s">
        <v>327</v>
      </c>
      <c r="C11" s="130" t="s">
        <v>142</v>
      </c>
      <c r="D11" s="128" t="s">
        <v>328</v>
      </c>
      <c r="E11" s="87" t="s">
        <v>272</v>
      </c>
      <c r="F11" s="86"/>
      <c r="G11" s="86"/>
      <c r="H11" s="102">
        <v>1500000</v>
      </c>
      <c r="I11" s="85"/>
    </row>
    <row r="12" spans="1:9" ht="30" customHeight="1" x14ac:dyDescent="0.2">
      <c r="A12" s="187" t="s">
        <v>203</v>
      </c>
      <c r="B12" s="187" t="s">
        <v>202</v>
      </c>
      <c r="C12" s="188" t="s">
        <v>201</v>
      </c>
      <c r="D12" s="111" t="s">
        <v>200</v>
      </c>
      <c r="E12" s="100" t="s">
        <v>236</v>
      </c>
      <c r="F12" s="90"/>
      <c r="G12" s="90"/>
      <c r="H12" s="90">
        <v>157000</v>
      </c>
      <c r="I12" s="90"/>
    </row>
    <row r="13" spans="1:9" ht="15.75" hidden="1" customHeight="1" x14ac:dyDescent="0.2">
      <c r="A13" s="89"/>
      <c r="B13" s="91"/>
      <c r="C13" s="89"/>
      <c r="D13" s="88"/>
      <c r="E13" s="100" t="s">
        <v>236</v>
      </c>
      <c r="F13" s="90"/>
      <c r="G13" s="90"/>
      <c r="H13" s="90"/>
      <c r="I13" s="90"/>
    </row>
    <row r="14" spans="1:9" ht="66" customHeight="1" x14ac:dyDescent="0.2">
      <c r="A14" s="187" t="s">
        <v>439</v>
      </c>
      <c r="B14" s="187" t="s">
        <v>440</v>
      </c>
      <c r="C14" s="188" t="s">
        <v>138</v>
      </c>
      <c r="D14" s="111" t="s">
        <v>441</v>
      </c>
      <c r="E14" s="317" t="s">
        <v>452</v>
      </c>
      <c r="F14" s="90"/>
      <c r="G14" s="90"/>
      <c r="H14" s="90">
        <v>2161182</v>
      </c>
      <c r="I14" s="90"/>
    </row>
    <row r="15" spans="1:9" ht="46.5" customHeight="1" x14ac:dyDescent="0.2">
      <c r="A15" s="187" t="s">
        <v>439</v>
      </c>
      <c r="B15" s="187" t="s">
        <v>440</v>
      </c>
      <c r="C15" s="188" t="s">
        <v>138</v>
      </c>
      <c r="D15" s="111" t="s">
        <v>441</v>
      </c>
      <c r="E15" s="317" t="s">
        <v>453</v>
      </c>
      <c r="F15" s="90"/>
      <c r="G15" s="90"/>
      <c r="H15" s="90">
        <v>2278218</v>
      </c>
      <c r="I15" s="90"/>
    </row>
    <row r="16" spans="1:9" ht="64.5" customHeight="1" x14ac:dyDescent="0.2">
      <c r="A16" s="129" t="s">
        <v>293</v>
      </c>
      <c r="B16" s="129" t="s">
        <v>294</v>
      </c>
      <c r="C16" s="130" t="s">
        <v>138</v>
      </c>
      <c r="D16" s="128" t="s">
        <v>295</v>
      </c>
      <c r="E16" s="175" t="s">
        <v>338</v>
      </c>
      <c r="F16" s="90"/>
      <c r="G16" s="90"/>
      <c r="H16" s="102">
        <v>941000</v>
      </c>
      <c r="I16" s="90"/>
    </row>
    <row r="17" spans="1:9" ht="48.75" customHeight="1" x14ac:dyDescent="0.2">
      <c r="A17" s="129" t="s">
        <v>293</v>
      </c>
      <c r="B17" s="129" t="s">
        <v>294</v>
      </c>
      <c r="C17" s="130" t="s">
        <v>138</v>
      </c>
      <c r="D17" s="128" t="s">
        <v>295</v>
      </c>
      <c r="E17" s="175" t="s">
        <v>339</v>
      </c>
      <c r="F17" s="90"/>
      <c r="G17" s="90"/>
      <c r="H17" s="102">
        <v>202333</v>
      </c>
      <c r="I17" s="90"/>
    </row>
    <row r="18" spans="1:9" ht="56.25" customHeight="1" x14ac:dyDescent="0.2">
      <c r="A18" s="129" t="s">
        <v>293</v>
      </c>
      <c r="B18" s="129" t="s">
        <v>294</v>
      </c>
      <c r="C18" s="130" t="s">
        <v>138</v>
      </c>
      <c r="D18" s="128" t="s">
        <v>295</v>
      </c>
      <c r="E18" s="132" t="s">
        <v>340</v>
      </c>
      <c r="F18" s="90"/>
      <c r="G18" s="90"/>
      <c r="H18" s="102">
        <v>87550</v>
      </c>
      <c r="I18" s="90"/>
    </row>
    <row r="19" spans="1:9" ht="49.5" customHeight="1" x14ac:dyDescent="0.2">
      <c r="A19" s="129" t="s">
        <v>293</v>
      </c>
      <c r="B19" s="129" t="s">
        <v>294</v>
      </c>
      <c r="C19" s="130" t="s">
        <v>138</v>
      </c>
      <c r="D19" s="128" t="s">
        <v>295</v>
      </c>
      <c r="E19" s="132" t="s">
        <v>341</v>
      </c>
      <c r="F19" s="90"/>
      <c r="G19" s="90"/>
      <c r="H19" s="102">
        <v>87550</v>
      </c>
      <c r="I19" s="90"/>
    </row>
    <row r="20" spans="1:9" ht="53.25" customHeight="1" x14ac:dyDescent="0.2">
      <c r="A20" s="129" t="s">
        <v>293</v>
      </c>
      <c r="B20" s="129" t="s">
        <v>294</v>
      </c>
      <c r="C20" s="130" t="s">
        <v>138</v>
      </c>
      <c r="D20" s="128" t="s">
        <v>295</v>
      </c>
      <c r="E20" s="132" t="s">
        <v>342</v>
      </c>
      <c r="F20" s="90"/>
      <c r="G20" s="90"/>
      <c r="H20" s="102">
        <v>154500</v>
      </c>
      <c r="I20" s="90"/>
    </row>
    <row r="21" spans="1:9" ht="48.75" customHeight="1" x14ac:dyDescent="0.2">
      <c r="A21" s="129" t="s">
        <v>293</v>
      </c>
      <c r="B21" s="129" t="s">
        <v>294</v>
      </c>
      <c r="C21" s="130" t="s">
        <v>138</v>
      </c>
      <c r="D21" s="128" t="s">
        <v>295</v>
      </c>
      <c r="E21" s="175" t="s">
        <v>343</v>
      </c>
      <c r="F21" s="90"/>
      <c r="G21" s="90"/>
      <c r="H21" s="102">
        <v>154500</v>
      </c>
      <c r="I21" s="90"/>
    </row>
    <row r="22" spans="1:9" ht="63" customHeight="1" x14ac:dyDescent="0.2">
      <c r="A22" s="129" t="s">
        <v>293</v>
      </c>
      <c r="B22" s="129" t="s">
        <v>294</v>
      </c>
      <c r="C22" s="130" t="s">
        <v>138</v>
      </c>
      <c r="D22" s="128" t="s">
        <v>295</v>
      </c>
      <c r="E22" s="175" t="s">
        <v>344</v>
      </c>
      <c r="F22" s="90"/>
      <c r="G22" s="90"/>
      <c r="H22" s="102">
        <v>154500</v>
      </c>
      <c r="I22" s="90"/>
    </row>
    <row r="23" spans="1:9" ht="62.25" customHeight="1" x14ac:dyDescent="0.2">
      <c r="A23" s="129" t="s">
        <v>293</v>
      </c>
      <c r="B23" s="129" t="s">
        <v>294</v>
      </c>
      <c r="C23" s="130" t="s">
        <v>138</v>
      </c>
      <c r="D23" s="128" t="s">
        <v>295</v>
      </c>
      <c r="E23" s="175" t="s">
        <v>345</v>
      </c>
      <c r="F23" s="90"/>
      <c r="G23" s="90"/>
      <c r="H23" s="102">
        <v>154500</v>
      </c>
      <c r="I23" s="90"/>
    </row>
    <row r="24" spans="1:9" ht="66" customHeight="1" x14ac:dyDescent="0.2">
      <c r="A24" s="129" t="s">
        <v>293</v>
      </c>
      <c r="B24" s="129" t="s">
        <v>294</v>
      </c>
      <c r="C24" s="130" t="s">
        <v>138</v>
      </c>
      <c r="D24" s="128" t="s">
        <v>295</v>
      </c>
      <c r="E24" s="132" t="s">
        <v>346</v>
      </c>
      <c r="F24" s="90"/>
      <c r="G24" s="90"/>
      <c r="H24" s="102">
        <v>154500</v>
      </c>
      <c r="I24" s="90"/>
    </row>
    <row r="25" spans="1:9" ht="73.5" hidden="1" customHeight="1" x14ac:dyDescent="0.2">
      <c r="A25" s="129" t="s">
        <v>293</v>
      </c>
      <c r="B25" s="129" t="s">
        <v>294</v>
      </c>
      <c r="C25" s="130" t="s">
        <v>138</v>
      </c>
      <c r="D25" s="128" t="s">
        <v>295</v>
      </c>
      <c r="E25" s="175"/>
      <c r="F25" s="90"/>
      <c r="G25" s="90"/>
      <c r="H25" s="102"/>
      <c r="I25" s="90"/>
    </row>
    <row r="26" spans="1:9" ht="121.5" customHeight="1" x14ac:dyDescent="0.2">
      <c r="A26" s="129" t="s">
        <v>293</v>
      </c>
      <c r="B26" s="129" t="s">
        <v>294</v>
      </c>
      <c r="C26" s="130" t="s">
        <v>138</v>
      </c>
      <c r="D26" s="128" t="s">
        <v>295</v>
      </c>
      <c r="E26" s="175" t="s">
        <v>357</v>
      </c>
      <c r="F26" s="90"/>
      <c r="G26" s="90"/>
      <c r="H26" s="102">
        <v>210836</v>
      </c>
      <c r="I26" s="90"/>
    </row>
    <row r="27" spans="1:9" ht="165.75" customHeight="1" x14ac:dyDescent="0.2">
      <c r="A27" s="129" t="s">
        <v>293</v>
      </c>
      <c r="B27" s="129" t="s">
        <v>294</v>
      </c>
      <c r="C27" s="130" t="s">
        <v>138</v>
      </c>
      <c r="D27" s="128" t="s">
        <v>295</v>
      </c>
      <c r="E27" s="175" t="s">
        <v>358</v>
      </c>
      <c r="F27" s="90"/>
      <c r="G27" s="90"/>
      <c r="H27" s="102">
        <v>375304</v>
      </c>
      <c r="I27" s="90"/>
    </row>
    <row r="28" spans="1:9" ht="60" customHeight="1" x14ac:dyDescent="0.2">
      <c r="A28" s="129" t="s">
        <v>293</v>
      </c>
      <c r="B28" s="129" t="s">
        <v>294</v>
      </c>
      <c r="C28" s="130" t="s">
        <v>138</v>
      </c>
      <c r="D28" s="128" t="s">
        <v>295</v>
      </c>
      <c r="E28" s="175" t="s">
        <v>359</v>
      </c>
      <c r="F28" s="90"/>
      <c r="G28" s="90"/>
      <c r="H28" s="102">
        <v>130000</v>
      </c>
      <c r="I28" s="90"/>
    </row>
    <row r="29" spans="1:9" ht="75" customHeight="1" x14ac:dyDescent="0.2">
      <c r="A29" s="129" t="s">
        <v>290</v>
      </c>
      <c r="B29" s="129" t="s">
        <v>291</v>
      </c>
      <c r="C29" s="130" t="s">
        <v>142</v>
      </c>
      <c r="D29" s="128" t="s">
        <v>292</v>
      </c>
      <c r="E29" s="131" t="s">
        <v>427</v>
      </c>
      <c r="F29" s="90"/>
      <c r="G29" s="90"/>
      <c r="H29" s="102">
        <v>337564</v>
      </c>
      <c r="I29" s="90"/>
    </row>
    <row r="30" spans="1:9" ht="65.25" customHeight="1" x14ac:dyDescent="0.2">
      <c r="A30" s="129" t="s">
        <v>290</v>
      </c>
      <c r="B30" s="129" t="s">
        <v>291</v>
      </c>
      <c r="C30" s="130" t="s">
        <v>142</v>
      </c>
      <c r="D30" s="128" t="s">
        <v>292</v>
      </c>
      <c r="E30" s="131" t="s">
        <v>368</v>
      </c>
      <c r="F30" s="90"/>
      <c r="G30" s="90"/>
      <c r="H30" s="102">
        <v>389849</v>
      </c>
      <c r="I30" s="90"/>
    </row>
    <row r="31" spans="1:9" ht="141.75" customHeight="1" x14ac:dyDescent="0.2">
      <c r="A31" s="129" t="s">
        <v>290</v>
      </c>
      <c r="B31" s="129" t="s">
        <v>291</v>
      </c>
      <c r="C31" s="127" t="s">
        <v>142</v>
      </c>
      <c r="D31" s="128" t="s">
        <v>292</v>
      </c>
      <c r="E31" s="131" t="s">
        <v>329</v>
      </c>
      <c r="F31" s="90"/>
      <c r="G31" s="90"/>
      <c r="H31" s="102">
        <v>242151</v>
      </c>
      <c r="I31" s="90"/>
    </row>
    <row r="32" spans="1:9" ht="93" customHeight="1" x14ac:dyDescent="0.2">
      <c r="A32" s="186" t="s">
        <v>334</v>
      </c>
      <c r="B32" s="129">
        <v>7367</v>
      </c>
      <c r="C32" s="186" t="s">
        <v>138</v>
      </c>
      <c r="D32" s="128" t="s">
        <v>336</v>
      </c>
      <c r="E32" s="176" t="s">
        <v>337</v>
      </c>
      <c r="F32" s="90"/>
      <c r="G32" s="90"/>
      <c r="H32" s="85">
        <v>8452500</v>
      </c>
      <c r="I32" s="90"/>
    </row>
    <row r="33" spans="1:9" ht="65.25" customHeight="1" x14ac:dyDescent="0.2">
      <c r="A33" s="187" t="s">
        <v>192</v>
      </c>
      <c r="B33" s="187" t="s">
        <v>191</v>
      </c>
      <c r="C33" s="188" t="s">
        <v>190</v>
      </c>
      <c r="D33" s="111" t="s">
        <v>189</v>
      </c>
      <c r="E33" s="176" t="s">
        <v>442</v>
      </c>
      <c r="F33" s="90"/>
      <c r="G33" s="90"/>
      <c r="H33" s="85">
        <v>6500</v>
      </c>
      <c r="I33" s="90"/>
    </row>
    <row r="34" spans="1:9" ht="54.75" customHeight="1" x14ac:dyDescent="0.2">
      <c r="A34" s="187" t="s">
        <v>192</v>
      </c>
      <c r="B34" s="187" t="s">
        <v>191</v>
      </c>
      <c r="C34" s="188" t="s">
        <v>190</v>
      </c>
      <c r="D34" s="111" t="s">
        <v>189</v>
      </c>
      <c r="E34" s="176" t="s">
        <v>428</v>
      </c>
      <c r="F34" s="90"/>
      <c r="G34" s="90"/>
      <c r="H34" s="85">
        <v>100000</v>
      </c>
      <c r="I34" s="90"/>
    </row>
    <row r="35" spans="1:9" s="46" customFormat="1" ht="43.5" customHeight="1" x14ac:dyDescent="0.2">
      <c r="A35" s="136" t="s">
        <v>177</v>
      </c>
      <c r="B35" s="107"/>
      <c r="C35" s="136"/>
      <c r="D35" s="144" t="s">
        <v>238</v>
      </c>
      <c r="E35" s="145"/>
      <c r="F35" s="146"/>
      <c r="G35" s="146"/>
      <c r="H35" s="143">
        <f>H36</f>
        <v>8934552</v>
      </c>
      <c r="I35" s="146"/>
    </row>
    <row r="36" spans="1:9" s="46" customFormat="1" ht="40.5" customHeight="1" x14ac:dyDescent="0.2">
      <c r="A36" s="136" t="s">
        <v>176</v>
      </c>
      <c r="B36" s="107"/>
      <c r="C36" s="136"/>
      <c r="D36" s="144" t="s">
        <v>238</v>
      </c>
      <c r="E36" s="145"/>
      <c r="F36" s="146"/>
      <c r="G36" s="146"/>
      <c r="H36" s="143">
        <f>SUM(H37:H49)</f>
        <v>8934552</v>
      </c>
      <c r="I36" s="146"/>
    </row>
    <row r="37" spans="1:9" ht="117.75" customHeight="1" x14ac:dyDescent="0.2">
      <c r="A37" s="187" t="s">
        <v>144</v>
      </c>
      <c r="B37" s="187" t="s">
        <v>143</v>
      </c>
      <c r="C37" s="188" t="s">
        <v>142</v>
      </c>
      <c r="D37" s="111" t="s">
        <v>141</v>
      </c>
      <c r="E37" s="87" t="s">
        <v>237</v>
      </c>
      <c r="F37" s="104" t="s">
        <v>280</v>
      </c>
      <c r="G37" s="102"/>
      <c r="H37" s="102">
        <v>2279530</v>
      </c>
      <c r="I37" s="85"/>
    </row>
    <row r="38" spans="1:9" ht="86.25" customHeight="1" x14ac:dyDescent="0.2">
      <c r="A38" s="187" t="s">
        <v>144</v>
      </c>
      <c r="B38" s="187" t="s">
        <v>143</v>
      </c>
      <c r="C38" s="188" t="s">
        <v>142</v>
      </c>
      <c r="D38" s="111" t="s">
        <v>141</v>
      </c>
      <c r="E38" s="87" t="s">
        <v>369</v>
      </c>
      <c r="F38" s="104"/>
      <c r="G38" s="102"/>
      <c r="H38" s="102">
        <v>30316</v>
      </c>
      <c r="I38" s="85"/>
    </row>
    <row r="39" spans="1:9" ht="67.5" customHeight="1" x14ac:dyDescent="0.2">
      <c r="A39" s="187" t="s">
        <v>144</v>
      </c>
      <c r="B39" s="187" t="s">
        <v>143</v>
      </c>
      <c r="C39" s="188" t="s">
        <v>142</v>
      </c>
      <c r="D39" s="111" t="s">
        <v>141</v>
      </c>
      <c r="E39" s="87" t="s">
        <v>429</v>
      </c>
      <c r="F39" s="104"/>
      <c r="G39" s="102"/>
      <c r="H39" s="102">
        <v>1208900</v>
      </c>
      <c r="I39" s="85"/>
    </row>
    <row r="40" spans="1:9" ht="75" customHeight="1" x14ac:dyDescent="0.2">
      <c r="A40" s="187" t="s">
        <v>364</v>
      </c>
      <c r="B40" s="187" t="s">
        <v>365</v>
      </c>
      <c r="C40" s="188" t="s">
        <v>142</v>
      </c>
      <c r="D40" s="111" t="s">
        <v>366</v>
      </c>
      <c r="E40" s="87" t="s">
        <v>370</v>
      </c>
      <c r="F40" s="104"/>
      <c r="G40" s="102"/>
      <c r="H40" s="102">
        <v>752171</v>
      </c>
      <c r="I40" s="85"/>
    </row>
    <row r="41" spans="1:9" ht="75" customHeight="1" x14ac:dyDescent="0.2">
      <c r="A41" s="187" t="s">
        <v>364</v>
      </c>
      <c r="B41" s="187" t="s">
        <v>365</v>
      </c>
      <c r="C41" s="188" t="s">
        <v>142</v>
      </c>
      <c r="D41" s="111" t="s">
        <v>366</v>
      </c>
      <c r="E41" s="87" t="s">
        <v>454</v>
      </c>
      <c r="F41" s="104"/>
      <c r="G41" s="102"/>
      <c r="H41" s="102">
        <v>25000</v>
      </c>
      <c r="I41" s="85"/>
    </row>
    <row r="42" spans="1:9" ht="65.25" customHeight="1" x14ac:dyDescent="0.2">
      <c r="A42" s="129" t="s">
        <v>293</v>
      </c>
      <c r="B42" s="129" t="s">
        <v>294</v>
      </c>
      <c r="C42" s="130" t="s">
        <v>138</v>
      </c>
      <c r="D42" s="128" t="s">
        <v>295</v>
      </c>
      <c r="E42" s="132" t="s">
        <v>347</v>
      </c>
      <c r="F42" s="104"/>
      <c r="G42" s="102"/>
      <c r="H42" s="102">
        <v>95790</v>
      </c>
      <c r="I42" s="85"/>
    </row>
    <row r="43" spans="1:9" ht="66.75" customHeight="1" x14ac:dyDescent="0.25">
      <c r="A43" s="129" t="s">
        <v>293</v>
      </c>
      <c r="B43" s="129" t="s">
        <v>294</v>
      </c>
      <c r="C43" s="130" t="s">
        <v>138</v>
      </c>
      <c r="D43" s="128" t="s">
        <v>295</v>
      </c>
      <c r="E43" s="133" t="s">
        <v>348</v>
      </c>
      <c r="F43" s="104"/>
      <c r="G43" s="102"/>
      <c r="H43" s="102">
        <v>154500</v>
      </c>
      <c r="I43" s="85"/>
    </row>
    <row r="44" spans="1:9" ht="66" customHeight="1" x14ac:dyDescent="0.2">
      <c r="A44" s="129" t="s">
        <v>293</v>
      </c>
      <c r="B44" s="129" t="s">
        <v>294</v>
      </c>
      <c r="C44" s="130" t="s">
        <v>138</v>
      </c>
      <c r="D44" s="128" t="s">
        <v>295</v>
      </c>
      <c r="E44" s="134" t="s">
        <v>330</v>
      </c>
      <c r="F44" s="104"/>
      <c r="G44" s="102"/>
      <c r="H44" s="102">
        <v>23999</v>
      </c>
      <c r="I44" s="85"/>
    </row>
    <row r="45" spans="1:9" ht="37.5" customHeight="1" x14ac:dyDescent="0.2">
      <c r="A45" s="129" t="s">
        <v>148</v>
      </c>
      <c r="B45" s="129" t="s">
        <v>147</v>
      </c>
      <c r="C45" s="130" t="s">
        <v>146</v>
      </c>
      <c r="D45" s="128" t="s">
        <v>145</v>
      </c>
      <c r="E45" s="134" t="s">
        <v>236</v>
      </c>
      <c r="F45" s="104"/>
      <c r="G45" s="102"/>
      <c r="H45" s="102">
        <v>25100</v>
      </c>
      <c r="I45" s="85"/>
    </row>
    <row r="46" spans="1:9" ht="81.75" customHeight="1" x14ac:dyDescent="0.2">
      <c r="A46" s="129" t="s">
        <v>167</v>
      </c>
      <c r="B46" s="129" t="s">
        <v>119</v>
      </c>
      <c r="C46" s="130" t="s">
        <v>169</v>
      </c>
      <c r="D46" s="128" t="s">
        <v>168</v>
      </c>
      <c r="E46" s="134" t="s">
        <v>236</v>
      </c>
      <c r="F46" s="104"/>
      <c r="G46" s="102"/>
      <c r="H46" s="102">
        <v>3685779</v>
      </c>
      <c r="I46" s="85"/>
    </row>
    <row r="47" spans="1:9" ht="37.5" customHeight="1" x14ac:dyDescent="0.2">
      <c r="A47" s="129" t="s">
        <v>161</v>
      </c>
      <c r="B47" s="129" t="s">
        <v>160</v>
      </c>
      <c r="C47" s="130" t="s">
        <v>156</v>
      </c>
      <c r="D47" s="128" t="s">
        <v>159</v>
      </c>
      <c r="E47" s="134" t="s">
        <v>236</v>
      </c>
      <c r="F47" s="104"/>
      <c r="G47" s="102"/>
      <c r="H47" s="102">
        <v>29000</v>
      </c>
      <c r="I47" s="85"/>
    </row>
    <row r="48" spans="1:9" ht="37.5" customHeight="1" x14ac:dyDescent="0.2">
      <c r="A48" s="187" t="s">
        <v>361</v>
      </c>
      <c r="B48" s="187" t="s">
        <v>362</v>
      </c>
      <c r="C48" s="188" t="s">
        <v>156</v>
      </c>
      <c r="D48" s="111" t="s">
        <v>363</v>
      </c>
      <c r="E48" s="134" t="s">
        <v>236</v>
      </c>
      <c r="F48" s="104"/>
      <c r="G48" s="102"/>
      <c r="H48" s="102">
        <v>616667</v>
      </c>
      <c r="I48" s="85"/>
    </row>
    <row r="49" spans="1:9" ht="30.75" customHeight="1" x14ac:dyDescent="0.2">
      <c r="A49" s="187" t="s">
        <v>217</v>
      </c>
      <c r="B49" s="187" t="s">
        <v>58</v>
      </c>
      <c r="C49" s="188" t="s">
        <v>65</v>
      </c>
      <c r="D49" s="111" t="s">
        <v>97</v>
      </c>
      <c r="E49" s="134" t="s">
        <v>236</v>
      </c>
      <c r="F49" s="86"/>
      <c r="G49" s="86"/>
      <c r="H49" s="102">
        <v>7800</v>
      </c>
      <c r="I49" s="85"/>
    </row>
    <row r="50" spans="1:9" s="48" customFormat="1" ht="48.75" customHeight="1" x14ac:dyDescent="0.35">
      <c r="A50" s="136" t="s">
        <v>136</v>
      </c>
      <c r="B50" s="107"/>
      <c r="C50" s="136"/>
      <c r="D50" s="147" t="s">
        <v>134</v>
      </c>
      <c r="E50" s="148"/>
      <c r="F50" s="140"/>
      <c r="G50" s="146"/>
      <c r="H50" s="141">
        <f>H51</f>
        <v>35000</v>
      </c>
      <c r="I50" s="146"/>
    </row>
    <row r="51" spans="1:9" s="47" customFormat="1" ht="45.75" customHeight="1" x14ac:dyDescent="0.25">
      <c r="A51" s="136" t="s">
        <v>135</v>
      </c>
      <c r="B51" s="149"/>
      <c r="C51" s="150"/>
      <c r="D51" s="147" t="s">
        <v>134</v>
      </c>
      <c r="E51" s="151"/>
      <c r="F51" s="145"/>
      <c r="G51" s="145"/>
      <c r="H51" s="141">
        <f>H52+H53</f>
        <v>35000</v>
      </c>
      <c r="I51" s="151"/>
    </row>
    <row r="52" spans="1:9" s="47" customFormat="1" ht="66.75" customHeight="1" x14ac:dyDescent="0.25">
      <c r="A52" s="187" t="s">
        <v>121</v>
      </c>
      <c r="B52" s="187" t="s">
        <v>120</v>
      </c>
      <c r="C52" s="188" t="s">
        <v>119</v>
      </c>
      <c r="D52" s="111" t="s">
        <v>118</v>
      </c>
      <c r="E52" s="100" t="s">
        <v>236</v>
      </c>
      <c r="F52" s="86"/>
      <c r="G52" s="86"/>
      <c r="H52" s="105">
        <v>10000</v>
      </c>
      <c r="I52" s="85"/>
    </row>
    <row r="53" spans="1:9" s="47" customFormat="1" ht="39" customHeight="1" x14ac:dyDescent="0.25">
      <c r="A53" s="187" t="s">
        <v>117</v>
      </c>
      <c r="B53" s="187" t="s">
        <v>116</v>
      </c>
      <c r="C53" s="188" t="s">
        <v>115</v>
      </c>
      <c r="D53" s="111" t="s">
        <v>114</v>
      </c>
      <c r="E53" s="85" t="s">
        <v>236</v>
      </c>
      <c r="F53" s="86"/>
      <c r="G53" s="86"/>
      <c r="H53" s="105">
        <v>25000</v>
      </c>
      <c r="I53" s="85"/>
    </row>
    <row r="54" spans="1:9" s="46" customFormat="1" ht="40.5" customHeight="1" x14ac:dyDescent="0.2">
      <c r="A54" s="107">
        <v>1000000</v>
      </c>
      <c r="B54" s="152"/>
      <c r="C54" s="137"/>
      <c r="D54" s="153" t="s">
        <v>100</v>
      </c>
      <c r="E54" s="154"/>
      <c r="F54" s="140"/>
      <c r="G54" s="155"/>
      <c r="H54" s="141">
        <f>H55</f>
        <v>231055</v>
      </c>
      <c r="I54" s="155"/>
    </row>
    <row r="55" spans="1:9" ht="45" customHeight="1" x14ac:dyDescent="0.2">
      <c r="A55" s="107">
        <v>1010000</v>
      </c>
      <c r="B55" s="152"/>
      <c r="C55" s="137"/>
      <c r="D55" s="153" t="s">
        <v>100</v>
      </c>
      <c r="E55" s="156"/>
      <c r="F55" s="157"/>
      <c r="G55" s="157"/>
      <c r="H55" s="141">
        <f>H56+H57+H58</f>
        <v>231055</v>
      </c>
      <c r="I55" s="155"/>
    </row>
    <row r="56" spans="1:9" ht="31.5" customHeight="1" x14ac:dyDescent="0.2">
      <c r="A56" s="83" t="s">
        <v>92</v>
      </c>
      <c r="B56" s="84" t="s">
        <v>91</v>
      </c>
      <c r="C56" s="83" t="s">
        <v>87</v>
      </c>
      <c r="D56" s="88" t="s">
        <v>90</v>
      </c>
      <c r="E56" s="94" t="s">
        <v>236</v>
      </c>
      <c r="F56" s="92"/>
      <c r="G56" s="92"/>
      <c r="H56" s="105">
        <v>10000</v>
      </c>
      <c r="I56" s="92"/>
    </row>
    <row r="57" spans="1:9" ht="74.25" customHeight="1" x14ac:dyDescent="0.2">
      <c r="A57" s="83" t="s">
        <v>350</v>
      </c>
      <c r="B57" s="84" t="s">
        <v>351</v>
      </c>
      <c r="C57" s="83" t="s">
        <v>142</v>
      </c>
      <c r="D57" s="88" t="s">
        <v>352</v>
      </c>
      <c r="E57" s="184" t="s">
        <v>360</v>
      </c>
      <c r="F57" s="92"/>
      <c r="G57" s="92"/>
      <c r="H57" s="92">
        <v>198755</v>
      </c>
      <c r="I57" s="92"/>
    </row>
    <row r="58" spans="1:9" ht="60" customHeight="1" x14ac:dyDescent="0.2">
      <c r="A58" s="291">
        <v>1014060</v>
      </c>
      <c r="B58" s="292">
        <v>4060</v>
      </c>
      <c r="C58" s="293" t="s">
        <v>83</v>
      </c>
      <c r="D58" s="93" t="s">
        <v>82</v>
      </c>
      <c r="E58" s="94" t="s">
        <v>236</v>
      </c>
      <c r="F58" s="92"/>
      <c r="G58" s="92"/>
      <c r="H58" s="92">
        <v>22300</v>
      </c>
      <c r="I58" s="92"/>
    </row>
    <row r="59" spans="1:9" ht="51" hidden="1" customHeight="1" x14ac:dyDescent="0.2">
      <c r="A59" s="95"/>
      <c r="B59" s="95"/>
      <c r="C59" s="96"/>
      <c r="D59" s="93"/>
      <c r="E59" s="94"/>
      <c r="F59" s="92"/>
      <c r="G59" s="92"/>
      <c r="H59" s="92"/>
      <c r="I59" s="92"/>
    </row>
    <row r="60" spans="1:9" ht="52.5" hidden="1" customHeight="1" x14ac:dyDescent="0.2">
      <c r="A60" s="95"/>
      <c r="B60" s="95"/>
      <c r="C60" s="97"/>
      <c r="D60" s="93"/>
      <c r="E60" s="94"/>
      <c r="F60" s="92"/>
      <c r="G60" s="92"/>
      <c r="H60" s="92"/>
      <c r="I60" s="92"/>
    </row>
    <row r="61" spans="1:9" s="45" customFormat="1" ht="42.75" customHeight="1" x14ac:dyDescent="0.3">
      <c r="A61" s="107" t="s">
        <v>274</v>
      </c>
      <c r="B61" s="107" t="s">
        <v>274</v>
      </c>
      <c r="C61" s="136" t="s">
        <v>274</v>
      </c>
      <c r="D61" s="310" t="s">
        <v>273</v>
      </c>
      <c r="E61" s="140" t="s">
        <v>274</v>
      </c>
      <c r="F61" s="311" t="s">
        <v>274</v>
      </c>
      <c r="G61" s="312"/>
      <c r="H61" s="313">
        <f>H8+H35+H50+H54</f>
        <v>27672644</v>
      </c>
      <c r="I61" s="311" t="s">
        <v>274</v>
      </c>
    </row>
    <row r="62" spans="1:9" ht="19.5" x14ac:dyDescent="0.2">
      <c r="D62" s="43"/>
      <c r="E62" s="44"/>
      <c r="F62" s="43"/>
      <c r="G62" s="43"/>
    </row>
    <row r="63" spans="1:9" s="39" customFormat="1" ht="30.75" customHeight="1" x14ac:dyDescent="0.3">
      <c r="A63" s="42" t="s">
        <v>371</v>
      </c>
      <c r="B63" s="38"/>
      <c r="C63" s="40"/>
      <c r="D63" s="40"/>
      <c r="E63" s="41"/>
      <c r="F63" s="40"/>
      <c r="G63" s="40"/>
      <c r="H63" s="106"/>
      <c r="I63" s="38"/>
    </row>
    <row r="64" spans="1:9" ht="13.5" customHeight="1" x14ac:dyDescent="0.2">
      <c r="E64" s="38"/>
    </row>
    <row r="65" spans="1:16" ht="20.25" hidden="1" customHeight="1" x14ac:dyDescent="0.2"/>
    <row r="66" spans="1:16" ht="28.5" hidden="1" customHeight="1" x14ac:dyDescent="0.2">
      <c r="A66" s="36"/>
      <c r="B66" s="36"/>
      <c r="C66" s="36"/>
      <c r="D66" s="36"/>
      <c r="F66" s="36"/>
      <c r="G66" s="36"/>
      <c r="H66" s="36"/>
      <c r="I66" s="36"/>
      <c r="J66" s="37"/>
      <c r="K66" s="37"/>
      <c r="L66" s="37"/>
      <c r="M66" s="37"/>
      <c r="N66" s="37"/>
      <c r="O66" s="37"/>
      <c r="P66" s="37"/>
    </row>
    <row r="67" spans="1:16" ht="21" hidden="1" customHeight="1" x14ac:dyDescent="0.2">
      <c r="A67" s="35"/>
      <c r="B67" s="35"/>
      <c r="C67" s="35"/>
      <c r="D67" s="35"/>
      <c r="E67" s="36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1:16" ht="12.75" hidden="1" customHeight="1" x14ac:dyDescent="0.2">
      <c r="A68" s="34"/>
      <c r="B68" s="34"/>
      <c r="C68" s="34"/>
      <c r="D68" s="34"/>
      <c r="E68" s="35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ht="12.75" hidden="1" customHeight="1" x14ac:dyDescent="0.2">
      <c r="A69" s="35"/>
      <c r="B69" s="35"/>
      <c r="C69" s="35"/>
      <c r="D69" s="35"/>
      <c r="E69" s="34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1:16" x14ac:dyDescent="0.2">
      <c r="A70" s="34"/>
      <c r="B70" s="34"/>
      <c r="C70" s="34"/>
      <c r="D70" s="34"/>
      <c r="E70" s="35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2">
      <c r="E71" s="34"/>
    </row>
  </sheetData>
  <mergeCells count="3">
    <mergeCell ref="A4:I4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4" orientation="landscape" r:id="rId1"/>
  <headerFooter alignWithMargins="0">
    <oddFooter>&amp;R&amp;P</oddFooter>
  </headerFooter>
  <rowBreaks count="2" manualBreakCount="2">
    <brk id="29" max="8" man="1"/>
    <brk id="4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zoomScale="70" zoomScaleNormal="70" workbookViewId="0">
      <selection activeCell="F2" sqref="F2:I4"/>
    </sheetView>
  </sheetViews>
  <sheetFormatPr defaultColWidth="9.140625" defaultRowHeight="12.75" x14ac:dyDescent="0.2"/>
  <cols>
    <col min="1" max="1" width="18.28515625" style="191" customWidth="1"/>
    <col min="2" max="2" width="17.28515625" style="191" customWidth="1"/>
    <col min="3" max="3" width="19.28515625" style="191" customWidth="1"/>
    <col min="4" max="4" width="45.28515625" style="190" customWidth="1"/>
    <col min="5" max="5" width="62.7109375" style="190" customWidth="1"/>
    <col min="6" max="6" width="22.140625" style="190" customWidth="1"/>
    <col min="7" max="7" width="17.7109375" style="190" customWidth="1"/>
    <col min="8" max="8" width="0.140625" style="190" hidden="1" customWidth="1"/>
    <col min="9" max="9" width="17.42578125" style="190" customWidth="1"/>
    <col min="10" max="10" width="13" style="190" customWidth="1"/>
    <col min="11" max="11" width="14.42578125" style="190" customWidth="1"/>
    <col min="12" max="16384" width="9.140625" style="190"/>
  </cols>
  <sheetData>
    <row r="1" spans="1:11" ht="22.5" customHeight="1" x14ac:dyDescent="0.2">
      <c r="A1" s="283"/>
      <c r="F1" s="419" t="s">
        <v>422</v>
      </c>
      <c r="G1" s="420"/>
      <c r="H1" s="420"/>
      <c r="I1" s="420"/>
    </row>
    <row r="2" spans="1:11" ht="12.75" customHeight="1" x14ac:dyDescent="0.2">
      <c r="F2" s="417"/>
      <c r="G2" s="418"/>
      <c r="H2" s="418"/>
      <c r="I2" s="418"/>
    </row>
    <row r="3" spans="1:11" ht="28.5" customHeight="1" x14ac:dyDescent="0.2">
      <c r="B3" s="314"/>
      <c r="D3" s="282"/>
      <c r="F3" s="418"/>
      <c r="G3" s="418"/>
      <c r="H3" s="418"/>
      <c r="I3" s="418"/>
    </row>
    <row r="4" spans="1:11" ht="15" customHeight="1" x14ac:dyDescent="0.2">
      <c r="F4" s="418"/>
      <c r="G4" s="418"/>
      <c r="H4" s="418"/>
      <c r="I4" s="418"/>
    </row>
    <row r="5" spans="1:11" s="281" customFormat="1" ht="40.5" customHeight="1" x14ac:dyDescent="0.3">
      <c r="A5" s="422" t="s">
        <v>421</v>
      </c>
      <c r="B5" s="422"/>
      <c r="C5" s="422"/>
      <c r="D5" s="422"/>
      <c r="E5" s="422"/>
      <c r="F5" s="422"/>
      <c r="G5" s="422"/>
      <c r="H5" s="422"/>
      <c r="I5" s="422"/>
    </row>
    <row r="6" spans="1:11" x14ac:dyDescent="0.2">
      <c r="H6" s="280"/>
    </row>
    <row r="7" spans="1:11" s="192" customFormat="1" ht="26.25" customHeight="1" x14ac:dyDescent="0.2">
      <c r="A7" s="423" t="s">
        <v>231</v>
      </c>
      <c r="B7" s="423" t="s">
        <v>230</v>
      </c>
      <c r="C7" s="423" t="s">
        <v>420</v>
      </c>
      <c r="D7" s="421" t="s">
        <v>419</v>
      </c>
      <c r="E7" s="414" t="s">
        <v>418</v>
      </c>
      <c r="F7" s="421" t="s">
        <v>417</v>
      </c>
      <c r="G7" s="421" t="s">
        <v>4</v>
      </c>
      <c r="H7" s="414"/>
      <c r="I7" s="421" t="s">
        <v>5</v>
      </c>
      <c r="J7" s="414" t="s">
        <v>6</v>
      </c>
      <c r="K7" s="414"/>
    </row>
    <row r="8" spans="1:11" s="192" customFormat="1" ht="105.75" customHeight="1" x14ac:dyDescent="0.2">
      <c r="A8" s="423"/>
      <c r="B8" s="423"/>
      <c r="C8" s="423"/>
      <c r="D8" s="421"/>
      <c r="E8" s="414"/>
      <c r="F8" s="421"/>
      <c r="G8" s="421"/>
      <c r="H8" s="414"/>
      <c r="I8" s="421"/>
      <c r="J8" s="279" t="s">
        <v>4</v>
      </c>
      <c r="K8" s="278" t="s">
        <v>8</v>
      </c>
    </row>
    <row r="9" spans="1:11" x14ac:dyDescent="0.2">
      <c r="A9" s="277">
        <v>1</v>
      </c>
      <c r="B9" s="276">
        <v>2</v>
      </c>
      <c r="C9" s="276">
        <v>3</v>
      </c>
      <c r="D9" s="275">
        <v>4</v>
      </c>
      <c r="E9" s="274">
        <v>5</v>
      </c>
      <c r="F9" s="273">
        <v>6</v>
      </c>
      <c r="G9" s="273">
        <v>7</v>
      </c>
      <c r="H9" s="273"/>
      <c r="I9" s="273">
        <v>8</v>
      </c>
      <c r="J9" s="202"/>
      <c r="K9" s="202"/>
    </row>
    <row r="10" spans="1:11" s="204" customFormat="1" ht="46.5" customHeight="1" x14ac:dyDescent="0.2">
      <c r="A10" s="272" t="s">
        <v>222</v>
      </c>
      <c r="B10" s="271"/>
      <c r="C10" s="271"/>
      <c r="D10" s="270" t="s">
        <v>416</v>
      </c>
      <c r="E10" s="207"/>
      <c r="F10" s="217"/>
      <c r="G10" s="217">
        <f>G11</f>
        <v>2914501</v>
      </c>
      <c r="H10" s="217">
        <f>H11</f>
        <v>0</v>
      </c>
      <c r="I10" s="217">
        <f>I11</f>
        <v>2826196</v>
      </c>
      <c r="J10" s="217">
        <f>J11</f>
        <v>88305</v>
      </c>
      <c r="K10" s="217">
        <f>K11</f>
        <v>52000</v>
      </c>
    </row>
    <row r="11" spans="1:11" s="204" customFormat="1" ht="51.75" customHeight="1" x14ac:dyDescent="0.2">
      <c r="A11" s="272" t="s">
        <v>221</v>
      </c>
      <c r="B11" s="271"/>
      <c r="C11" s="271"/>
      <c r="D11" s="270" t="s">
        <v>416</v>
      </c>
      <c r="E11" s="207"/>
      <c r="F11" s="217"/>
      <c r="G11" s="217">
        <f>G13+G14+G15+G16+G17+G18+G19+G20+G21+G23+G22</f>
        <v>2914501</v>
      </c>
      <c r="H11" s="217">
        <f t="shared" ref="H11:K11" si="0">H13+H14+H15+H16+H17+H18+H19+H20+H21+H23+H22</f>
        <v>0</v>
      </c>
      <c r="I11" s="217">
        <f t="shared" si="0"/>
        <v>2826196</v>
      </c>
      <c r="J11" s="217">
        <f t="shared" si="0"/>
        <v>88305</v>
      </c>
      <c r="K11" s="217">
        <f t="shared" si="0"/>
        <v>52000</v>
      </c>
    </row>
    <row r="12" spans="1:11" s="263" customFormat="1" ht="60.75" hidden="1" customHeight="1" x14ac:dyDescent="0.3">
      <c r="A12" s="215"/>
      <c r="B12" s="216"/>
      <c r="C12" s="216"/>
      <c r="D12" s="239"/>
      <c r="E12" s="269"/>
      <c r="F12" s="210"/>
      <c r="G12" s="268"/>
      <c r="H12" s="210"/>
      <c r="I12" s="210"/>
      <c r="J12" s="264"/>
      <c r="K12" s="264"/>
    </row>
    <row r="13" spans="1:11" s="263" customFormat="1" ht="84.75" customHeight="1" x14ac:dyDescent="0.2">
      <c r="A13" s="267" t="s">
        <v>415</v>
      </c>
      <c r="B13" s="266" t="s">
        <v>414</v>
      </c>
      <c r="C13" s="265">
        <v>1060</v>
      </c>
      <c r="D13" s="261" t="s">
        <v>413</v>
      </c>
      <c r="E13" s="244" t="s">
        <v>412</v>
      </c>
      <c r="F13" s="212" t="s">
        <v>411</v>
      </c>
      <c r="G13" s="211">
        <f>I13+J13</f>
        <v>136305</v>
      </c>
      <c r="H13" s="210"/>
      <c r="I13" s="210">
        <v>100000</v>
      </c>
      <c r="J13" s="210">
        <v>36305</v>
      </c>
      <c r="K13" s="264">
        <v>0</v>
      </c>
    </row>
    <row r="14" spans="1:11" ht="66" customHeight="1" x14ac:dyDescent="0.2">
      <c r="A14" s="262" t="s">
        <v>199</v>
      </c>
      <c r="B14" s="262" t="s">
        <v>198</v>
      </c>
      <c r="C14" s="262" t="s">
        <v>197</v>
      </c>
      <c r="D14" s="261" t="s">
        <v>196</v>
      </c>
      <c r="E14" s="244" t="s">
        <v>410</v>
      </c>
      <c r="F14" s="212" t="s">
        <v>409</v>
      </c>
      <c r="G14" s="211">
        <f>I14+J14</f>
        <v>320800</v>
      </c>
      <c r="H14" s="210"/>
      <c r="I14" s="210">
        <v>320800</v>
      </c>
      <c r="J14" s="209">
        <v>0</v>
      </c>
      <c r="K14" s="209">
        <v>0</v>
      </c>
    </row>
    <row r="15" spans="1:11" ht="53.25" customHeight="1" x14ac:dyDescent="0.2">
      <c r="A15" s="260" t="s">
        <v>213</v>
      </c>
      <c r="B15" s="259">
        <v>3210</v>
      </c>
      <c r="C15" s="259">
        <v>1050</v>
      </c>
      <c r="D15" s="258" t="s">
        <v>210</v>
      </c>
      <c r="E15" s="244" t="s">
        <v>408</v>
      </c>
      <c r="F15" s="255" t="s">
        <v>407</v>
      </c>
      <c r="G15" s="211">
        <f>I15+J15</f>
        <v>22000</v>
      </c>
      <c r="H15" s="257"/>
      <c r="I15" s="210">
        <v>22000</v>
      </c>
      <c r="J15" s="209">
        <v>0</v>
      </c>
      <c r="K15" s="209">
        <v>0</v>
      </c>
    </row>
    <row r="16" spans="1:11" ht="71.25" hidden="1" customHeight="1" x14ac:dyDescent="0.2">
      <c r="A16" s="231"/>
      <c r="B16" s="256"/>
      <c r="C16" s="256"/>
      <c r="D16" s="229"/>
      <c r="E16" s="244"/>
      <c r="F16" s="255" t="s">
        <v>406</v>
      </c>
      <c r="G16" s="211"/>
      <c r="H16" s="226"/>
      <c r="I16" s="210"/>
      <c r="J16" s="210"/>
      <c r="K16" s="209"/>
    </row>
    <row r="17" spans="1:11" ht="54" customHeight="1" x14ac:dyDescent="0.2">
      <c r="A17" s="216" t="s">
        <v>217</v>
      </c>
      <c r="B17" s="216" t="s">
        <v>58</v>
      </c>
      <c r="C17" s="216" t="s">
        <v>65</v>
      </c>
      <c r="D17" s="229" t="s">
        <v>97</v>
      </c>
      <c r="E17" s="415" t="s">
        <v>405</v>
      </c>
      <c r="F17" s="424" t="s">
        <v>377</v>
      </c>
      <c r="G17" s="211">
        <f t="shared" ref="G17:G23" si="1">I17+J17</f>
        <v>80000</v>
      </c>
      <c r="H17" s="210"/>
      <c r="I17" s="210">
        <v>80000</v>
      </c>
      <c r="J17" s="210">
        <v>0</v>
      </c>
      <c r="K17" s="210">
        <v>0</v>
      </c>
    </row>
    <row r="18" spans="1:11" ht="54.75" customHeight="1" x14ac:dyDescent="0.2">
      <c r="A18" s="215" t="s">
        <v>188</v>
      </c>
      <c r="B18" s="216" t="s">
        <v>187</v>
      </c>
      <c r="C18" s="216" t="s">
        <v>138</v>
      </c>
      <c r="D18" s="239" t="s">
        <v>186</v>
      </c>
      <c r="E18" s="416"/>
      <c r="F18" s="425"/>
      <c r="G18" s="211">
        <f t="shared" si="1"/>
        <v>30000</v>
      </c>
      <c r="H18" s="210"/>
      <c r="I18" s="210">
        <v>30000</v>
      </c>
      <c r="J18" s="210">
        <v>0</v>
      </c>
      <c r="K18" s="210">
        <v>0</v>
      </c>
    </row>
    <row r="19" spans="1:11" ht="67.5" customHeight="1" x14ac:dyDescent="0.2">
      <c r="A19" s="216" t="s">
        <v>217</v>
      </c>
      <c r="B19" s="216" t="s">
        <v>58</v>
      </c>
      <c r="C19" s="216" t="s">
        <v>65</v>
      </c>
      <c r="D19" s="229" t="s">
        <v>97</v>
      </c>
      <c r="E19" s="228" t="s">
        <v>404</v>
      </c>
      <c r="F19" s="255" t="s">
        <v>403</v>
      </c>
      <c r="G19" s="211">
        <f t="shared" si="1"/>
        <v>75000</v>
      </c>
      <c r="H19" s="210"/>
      <c r="I19" s="210">
        <v>75000</v>
      </c>
      <c r="J19" s="209">
        <v>0</v>
      </c>
      <c r="K19" s="209">
        <v>0</v>
      </c>
    </row>
    <row r="20" spans="1:11" ht="87" customHeight="1" x14ac:dyDescent="0.2">
      <c r="A20" s="215" t="s">
        <v>216</v>
      </c>
      <c r="B20" s="216" t="s">
        <v>215</v>
      </c>
      <c r="C20" s="215" t="s">
        <v>115</v>
      </c>
      <c r="D20" s="239" t="s">
        <v>214</v>
      </c>
      <c r="E20" s="244" t="s">
        <v>402</v>
      </c>
      <c r="F20" s="253" t="s">
        <v>401</v>
      </c>
      <c r="G20" s="211">
        <f t="shared" si="1"/>
        <v>38000</v>
      </c>
      <c r="H20" s="210"/>
      <c r="I20" s="210">
        <v>38000</v>
      </c>
      <c r="J20" s="210">
        <v>0</v>
      </c>
      <c r="K20" s="210">
        <v>0</v>
      </c>
    </row>
    <row r="21" spans="1:11" ht="63" customHeight="1" x14ac:dyDescent="0.2">
      <c r="A21" s="284" t="s">
        <v>287</v>
      </c>
      <c r="B21" s="284" t="s">
        <v>288</v>
      </c>
      <c r="C21" s="285" t="s">
        <v>201</v>
      </c>
      <c r="D21" s="111" t="s">
        <v>289</v>
      </c>
      <c r="E21" s="228" t="s">
        <v>423</v>
      </c>
      <c r="F21" s="253" t="s">
        <v>424</v>
      </c>
      <c r="G21" s="211">
        <f t="shared" si="1"/>
        <v>51496</v>
      </c>
      <c r="H21" s="210"/>
      <c r="I21" s="210">
        <v>51496</v>
      </c>
      <c r="J21" s="210">
        <v>0</v>
      </c>
      <c r="K21" s="210">
        <v>0</v>
      </c>
    </row>
    <row r="22" spans="1:11" ht="75" customHeight="1" x14ac:dyDescent="0.2">
      <c r="A22" s="215" t="s">
        <v>195</v>
      </c>
      <c r="B22" s="216" t="s">
        <v>194</v>
      </c>
      <c r="C22" s="215" t="s">
        <v>142</v>
      </c>
      <c r="D22" s="254" t="s">
        <v>193</v>
      </c>
      <c r="E22" s="228" t="s">
        <v>400</v>
      </c>
      <c r="F22" s="253" t="s">
        <v>399</v>
      </c>
      <c r="G22" s="211">
        <f t="shared" si="1"/>
        <v>1994100</v>
      </c>
      <c r="H22" s="210"/>
      <c r="I22" s="210">
        <v>1994100</v>
      </c>
      <c r="J22" s="210">
        <v>0</v>
      </c>
      <c r="K22" s="210">
        <v>0</v>
      </c>
    </row>
    <row r="23" spans="1:11" ht="60" customHeight="1" x14ac:dyDescent="0.2">
      <c r="A23" s="215" t="s">
        <v>203</v>
      </c>
      <c r="B23" s="252" t="s">
        <v>202</v>
      </c>
      <c r="C23" s="251" t="s">
        <v>201</v>
      </c>
      <c r="D23" s="111" t="s">
        <v>200</v>
      </c>
      <c r="E23" s="228" t="s">
        <v>398</v>
      </c>
      <c r="F23" s="247" t="s">
        <v>375</v>
      </c>
      <c r="G23" s="246">
        <f t="shared" si="1"/>
        <v>166800</v>
      </c>
      <c r="H23" s="210"/>
      <c r="I23" s="210">
        <v>114800</v>
      </c>
      <c r="J23" s="210">
        <v>52000</v>
      </c>
      <c r="K23" s="210">
        <v>52000</v>
      </c>
    </row>
    <row r="24" spans="1:11" ht="50.25" customHeight="1" x14ac:dyDescent="0.2">
      <c r="A24" s="237" t="s">
        <v>177</v>
      </c>
      <c r="B24" s="236"/>
      <c r="C24" s="235"/>
      <c r="D24" s="234" t="s">
        <v>397</v>
      </c>
      <c r="E24" s="250"/>
      <c r="F24" s="249"/>
      <c r="G24" s="107">
        <f>G25</f>
        <v>214000</v>
      </c>
      <c r="H24" s="107">
        <f>H25</f>
        <v>0</v>
      </c>
      <c r="I24" s="107">
        <f>I25</f>
        <v>206200</v>
      </c>
      <c r="J24" s="107">
        <f>J25</f>
        <v>7800</v>
      </c>
      <c r="K24" s="107">
        <f>K25</f>
        <v>7800</v>
      </c>
    </row>
    <row r="25" spans="1:11" ht="49.5" customHeight="1" x14ac:dyDescent="0.2">
      <c r="A25" s="237" t="s">
        <v>176</v>
      </c>
      <c r="B25" s="236"/>
      <c r="C25" s="235"/>
      <c r="D25" s="234" t="s">
        <v>397</v>
      </c>
      <c r="E25" s="250"/>
      <c r="F25" s="249"/>
      <c r="G25" s="107">
        <f>G26+G27+G28</f>
        <v>214000</v>
      </c>
      <c r="H25" s="107">
        <f>H26+H27+H28</f>
        <v>0</v>
      </c>
      <c r="I25" s="107">
        <f>I26+I27+I28</f>
        <v>206200</v>
      </c>
      <c r="J25" s="107">
        <f>J26+J27+J28</f>
        <v>7800</v>
      </c>
      <c r="K25" s="107">
        <f>K26+K27+K28</f>
        <v>7800</v>
      </c>
    </row>
    <row r="26" spans="1:11" ht="72.75" customHeight="1" x14ac:dyDescent="0.2">
      <c r="A26" s="225" t="s">
        <v>158</v>
      </c>
      <c r="B26" s="225" t="s">
        <v>157</v>
      </c>
      <c r="C26" s="224" t="s">
        <v>156</v>
      </c>
      <c r="D26" s="111" t="s">
        <v>155</v>
      </c>
      <c r="E26" s="228" t="s">
        <v>396</v>
      </c>
      <c r="F26" s="247" t="s">
        <v>395</v>
      </c>
      <c r="G26" s="246">
        <f>I26+J26</f>
        <v>69000</v>
      </c>
      <c r="H26" s="210"/>
      <c r="I26" s="210">
        <v>69000</v>
      </c>
      <c r="J26" s="209">
        <v>0</v>
      </c>
      <c r="K26" s="209">
        <v>0</v>
      </c>
    </row>
    <row r="27" spans="1:11" ht="69" customHeight="1" x14ac:dyDescent="0.2">
      <c r="A27" s="231" t="s">
        <v>174</v>
      </c>
      <c r="B27" s="230" t="s">
        <v>58</v>
      </c>
      <c r="C27" s="230" t="s">
        <v>65</v>
      </c>
      <c r="D27" s="229" t="s">
        <v>97</v>
      </c>
      <c r="E27" s="228" t="s">
        <v>378</v>
      </c>
      <c r="F27" s="247" t="s">
        <v>377</v>
      </c>
      <c r="G27" s="246">
        <f>I27+J27</f>
        <v>15000</v>
      </c>
      <c r="H27" s="210"/>
      <c r="I27" s="210">
        <v>7200</v>
      </c>
      <c r="J27" s="210">
        <v>7800</v>
      </c>
      <c r="K27" s="209">
        <v>7800</v>
      </c>
    </row>
    <row r="28" spans="1:11" ht="95.25" customHeight="1" x14ac:dyDescent="0.2">
      <c r="A28" s="225" t="s">
        <v>154</v>
      </c>
      <c r="B28" s="225" t="s">
        <v>153</v>
      </c>
      <c r="C28" s="224" t="s">
        <v>115</v>
      </c>
      <c r="D28" s="111" t="s">
        <v>152</v>
      </c>
      <c r="E28" s="248" t="s">
        <v>394</v>
      </c>
      <c r="F28" s="247" t="s">
        <v>393</v>
      </c>
      <c r="G28" s="246">
        <f>I28+J28</f>
        <v>130000</v>
      </c>
      <c r="H28" s="210"/>
      <c r="I28" s="210">
        <v>130000</v>
      </c>
      <c r="J28" s="209">
        <v>0</v>
      </c>
      <c r="K28" s="209">
        <v>0</v>
      </c>
    </row>
    <row r="29" spans="1:11" s="245" customFormat="1" ht="44.25" customHeight="1" x14ac:dyDescent="0.2">
      <c r="A29" s="237" t="s">
        <v>136</v>
      </c>
      <c r="B29" s="236"/>
      <c r="C29" s="235"/>
      <c r="D29" s="234" t="s">
        <v>134</v>
      </c>
      <c r="E29" s="219"/>
      <c r="F29" s="206"/>
      <c r="G29" s="217">
        <f>G30</f>
        <v>1154800</v>
      </c>
      <c r="H29" s="217">
        <f>H30</f>
        <v>0</v>
      </c>
      <c r="I29" s="217">
        <f>I30</f>
        <v>1154800</v>
      </c>
      <c r="J29" s="217">
        <f>J30</f>
        <v>0</v>
      </c>
      <c r="K29" s="217">
        <f>K30</f>
        <v>0</v>
      </c>
    </row>
    <row r="30" spans="1:11" s="245" customFormat="1" ht="49.5" customHeight="1" x14ac:dyDescent="0.2">
      <c r="A30" s="237" t="s">
        <v>135</v>
      </c>
      <c r="B30" s="236"/>
      <c r="C30" s="235"/>
      <c r="D30" s="234" t="s">
        <v>134</v>
      </c>
      <c r="E30" s="219"/>
      <c r="F30" s="206"/>
      <c r="G30" s="217">
        <f>G31+G32+G34+G35+G36+G37+G38+G39+G33</f>
        <v>1154800</v>
      </c>
      <c r="H30" s="217">
        <f>H31+H32+H34+H35+H36+H37+H38+H39</f>
        <v>0</v>
      </c>
      <c r="I30" s="217">
        <f>I31+I32+I34+I35+I36+I37+I38+I39+I33</f>
        <v>1154800</v>
      </c>
      <c r="J30" s="217">
        <f>J31+J32+J34+J35+J36+J37+J38+J39</f>
        <v>0</v>
      </c>
      <c r="K30" s="217">
        <f>K31+K32+K34+K35+K36+K37+K38+K39</f>
        <v>0</v>
      </c>
    </row>
    <row r="31" spans="1:11" ht="141" customHeight="1" x14ac:dyDescent="0.2">
      <c r="A31" s="215" t="s">
        <v>113</v>
      </c>
      <c r="B31" s="216" t="s">
        <v>112</v>
      </c>
      <c r="C31" s="216" t="s">
        <v>111</v>
      </c>
      <c r="D31" s="239" t="s">
        <v>392</v>
      </c>
      <c r="E31" s="244" t="s">
        <v>391</v>
      </c>
      <c r="F31" s="212" t="s">
        <v>390</v>
      </c>
      <c r="G31" s="211">
        <f t="shared" ref="G31:G39" si="2">I31+J31</f>
        <v>24800</v>
      </c>
      <c r="H31" s="210"/>
      <c r="I31" s="210">
        <v>24800</v>
      </c>
      <c r="J31" s="209">
        <v>0</v>
      </c>
      <c r="K31" s="209">
        <v>0</v>
      </c>
    </row>
    <row r="32" spans="1:11" ht="78.75" hidden="1" customHeight="1" x14ac:dyDescent="0.2">
      <c r="A32" s="215"/>
      <c r="B32" s="216"/>
      <c r="C32" s="216"/>
      <c r="D32" s="239"/>
      <c r="E32" s="244"/>
      <c r="F32" s="212"/>
      <c r="G32" s="211">
        <f t="shared" si="2"/>
        <v>0</v>
      </c>
      <c r="H32" s="210"/>
      <c r="I32" s="210"/>
      <c r="J32" s="209"/>
      <c r="K32" s="209"/>
    </row>
    <row r="33" spans="1:11" ht="71.25" customHeight="1" x14ac:dyDescent="0.2">
      <c r="A33" s="231" t="s">
        <v>132</v>
      </c>
      <c r="B33" s="230" t="s">
        <v>58</v>
      </c>
      <c r="C33" s="230" t="s">
        <v>65</v>
      </c>
      <c r="D33" s="229" t="s">
        <v>97</v>
      </c>
      <c r="E33" s="228" t="s">
        <v>378</v>
      </c>
      <c r="F33" s="212" t="s">
        <v>377</v>
      </c>
      <c r="G33" s="211">
        <f t="shared" si="2"/>
        <v>10000</v>
      </c>
      <c r="H33" s="210"/>
      <c r="I33" s="210">
        <v>10000</v>
      </c>
      <c r="J33" s="209">
        <v>0</v>
      </c>
      <c r="K33" s="209">
        <v>0</v>
      </c>
    </row>
    <row r="34" spans="1:11" ht="80.25" customHeight="1" x14ac:dyDescent="0.2">
      <c r="A34" s="215" t="s">
        <v>106</v>
      </c>
      <c r="B34" s="216" t="s">
        <v>105</v>
      </c>
      <c r="C34" s="215" t="s">
        <v>104</v>
      </c>
      <c r="D34" s="239" t="s">
        <v>103</v>
      </c>
      <c r="E34" s="238" t="s">
        <v>389</v>
      </c>
      <c r="F34" s="212" t="s">
        <v>388</v>
      </c>
      <c r="G34" s="211">
        <f t="shared" si="2"/>
        <v>30000</v>
      </c>
      <c r="H34" s="210"/>
      <c r="I34" s="210">
        <v>30000</v>
      </c>
      <c r="J34" s="209">
        <v>0</v>
      </c>
      <c r="K34" s="209">
        <v>0</v>
      </c>
    </row>
    <row r="35" spans="1:11" ht="71.25" customHeight="1" x14ac:dyDescent="0.2">
      <c r="A35" s="243" t="s">
        <v>131</v>
      </c>
      <c r="B35" s="216" t="s">
        <v>130</v>
      </c>
      <c r="C35" s="215" t="s">
        <v>123</v>
      </c>
      <c r="D35" s="239" t="s">
        <v>387</v>
      </c>
      <c r="E35" s="238" t="s">
        <v>386</v>
      </c>
      <c r="F35" s="212" t="s">
        <v>385</v>
      </c>
      <c r="G35" s="211">
        <f t="shared" si="2"/>
        <v>80000</v>
      </c>
      <c r="H35" s="210"/>
      <c r="I35" s="210">
        <v>80000</v>
      </c>
      <c r="J35" s="209">
        <v>0</v>
      </c>
      <c r="K35" s="209">
        <v>0</v>
      </c>
    </row>
    <row r="36" spans="1:11" ht="75.75" customHeight="1" x14ac:dyDescent="0.2">
      <c r="A36" s="243" t="s">
        <v>128</v>
      </c>
      <c r="B36" s="216" t="s">
        <v>127</v>
      </c>
      <c r="C36" s="216" t="s">
        <v>123</v>
      </c>
      <c r="D36" s="239" t="s">
        <v>126</v>
      </c>
      <c r="E36" s="240" t="s">
        <v>384</v>
      </c>
      <c r="F36" s="212" t="s">
        <v>383</v>
      </c>
      <c r="G36" s="211">
        <f t="shared" si="2"/>
        <v>600000</v>
      </c>
      <c r="H36" s="210"/>
      <c r="I36" s="210">
        <v>600000</v>
      </c>
      <c r="J36" s="209">
        <v>0</v>
      </c>
      <c r="K36" s="209">
        <v>0</v>
      </c>
    </row>
    <row r="37" spans="1:11" s="192" customFormat="1" ht="93" customHeight="1" x14ac:dyDescent="0.2">
      <c r="A37" s="242" t="s">
        <v>125</v>
      </c>
      <c r="B37" s="242" t="s">
        <v>124</v>
      </c>
      <c r="C37" s="241" t="s">
        <v>123</v>
      </c>
      <c r="D37" s="214" t="s">
        <v>122</v>
      </c>
      <c r="E37" s="240" t="s">
        <v>382</v>
      </c>
      <c r="F37" s="212" t="s">
        <v>381</v>
      </c>
      <c r="G37" s="211">
        <f t="shared" si="2"/>
        <v>110000</v>
      </c>
      <c r="H37" s="210"/>
      <c r="I37" s="210">
        <v>110000</v>
      </c>
      <c r="J37" s="210">
        <v>0</v>
      </c>
      <c r="K37" s="210">
        <v>0</v>
      </c>
    </row>
    <row r="38" spans="1:11" ht="69" customHeight="1" x14ac:dyDescent="0.2">
      <c r="A38" s="215" t="s">
        <v>106</v>
      </c>
      <c r="B38" s="216" t="s">
        <v>105</v>
      </c>
      <c r="C38" s="215" t="s">
        <v>104</v>
      </c>
      <c r="D38" s="239" t="s">
        <v>103</v>
      </c>
      <c r="E38" s="238" t="s">
        <v>380</v>
      </c>
      <c r="F38" s="212" t="s">
        <v>379</v>
      </c>
      <c r="G38" s="211">
        <f t="shared" si="2"/>
        <v>265000</v>
      </c>
      <c r="H38" s="210"/>
      <c r="I38" s="210">
        <v>265000</v>
      </c>
      <c r="J38" s="209">
        <v>0</v>
      </c>
      <c r="K38" s="209">
        <v>0</v>
      </c>
    </row>
    <row r="39" spans="1:11" ht="54.75" customHeight="1" x14ac:dyDescent="0.3">
      <c r="A39" s="215" t="s">
        <v>106</v>
      </c>
      <c r="B39" s="216" t="s">
        <v>105</v>
      </c>
      <c r="C39" s="215" t="s">
        <v>104</v>
      </c>
      <c r="D39" s="239" t="s">
        <v>103</v>
      </c>
      <c r="E39" s="298" t="s">
        <v>430</v>
      </c>
      <c r="F39" s="212" t="s">
        <v>431</v>
      </c>
      <c r="G39" s="211">
        <f t="shared" si="2"/>
        <v>35000</v>
      </c>
      <c r="H39" s="210"/>
      <c r="I39" s="210">
        <v>35000</v>
      </c>
      <c r="J39" s="209">
        <v>0</v>
      </c>
      <c r="K39" s="209">
        <v>0</v>
      </c>
    </row>
    <row r="40" spans="1:11" ht="49.5" customHeight="1" x14ac:dyDescent="0.2">
      <c r="A40" s="237" t="s">
        <v>102</v>
      </c>
      <c r="B40" s="236"/>
      <c r="C40" s="235"/>
      <c r="D40" s="234" t="s">
        <v>100</v>
      </c>
      <c r="E40" s="233"/>
      <c r="F40" s="232"/>
      <c r="G40" s="218">
        <f>G41</f>
        <v>21000</v>
      </c>
      <c r="H40" s="218">
        <f>H41</f>
        <v>0</v>
      </c>
      <c r="I40" s="218">
        <f>I41</f>
        <v>21000</v>
      </c>
      <c r="J40" s="218">
        <f>J41</f>
        <v>0</v>
      </c>
      <c r="K40" s="218">
        <f>K41</f>
        <v>0</v>
      </c>
    </row>
    <row r="41" spans="1:11" ht="44.25" customHeight="1" x14ac:dyDescent="0.2">
      <c r="A41" s="237" t="s">
        <v>101</v>
      </c>
      <c r="B41" s="236"/>
      <c r="C41" s="235"/>
      <c r="D41" s="234" t="s">
        <v>100</v>
      </c>
      <c r="E41" s="233"/>
      <c r="F41" s="232"/>
      <c r="G41" s="218">
        <f>G42+G43</f>
        <v>21000</v>
      </c>
      <c r="H41" s="218">
        <f>H43</f>
        <v>0</v>
      </c>
      <c r="I41" s="218">
        <f>I42+I43</f>
        <v>21000</v>
      </c>
      <c r="J41" s="218">
        <f>J43</f>
        <v>0</v>
      </c>
      <c r="K41" s="218">
        <f>K43</f>
        <v>0</v>
      </c>
    </row>
    <row r="42" spans="1:11" ht="63" customHeight="1" x14ac:dyDescent="0.2">
      <c r="A42" s="231" t="s">
        <v>98</v>
      </c>
      <c r="B42" s="230" t="s">
        <v>58</v>
      </c>
      <c r="C42" s="230" t="s">
        <v>65</v>
      </c>
      <c r="D42" s="229" t="s">
        <v>97</v>
      </c>
      <c r="E42" s="228" t="s">
        <v>378</v>
      </c>
      <c r="F42" s="212" t="s">
        <v>377</v>
      </c>
      <c r="G42" s="211">
        <f>I42+J42</f>
        <v>15000</v>
      </c>
      <c r="H42" s="227"/>
      <c r="I42" s="226">
        <v>15000</v>
      </c>
      <c r="J42" s="226">
        <v>0</v>
      </c>
      <c r="K42" s="226">
        <v>0</v>
      </c>
    </row>
    <row r="43" spans="1:11" ht="66" customHeight="1" x14ac:dyDescent="0.2">
      <c r="A43" s="225" t="s">
        <v>78</v>
      </c>
      <c r="B43" s="225" t="s">
        <v>77</v>
      </c>
      <c r="C43" s="224" t="s">
        <v>76</v>
      </c>
      <c r="D43" s="111" t="s">
        <v>75</v>
      </c>
      <c r="E43" s="213" t="s">
        <v>376</v>
      </c>
      <c r="F43" s="212" t="s">
        <v>375</v>
      </c>
      <c r="G43" s="211">
        <f>I43+J43</f>
        <v>6000</v>
      </c>
      <c r="H43" s="210"/>
      <c r="I43" s="210">
        <v>6000</v>
      </c>
      <c r="J43" s="209">
        <v>0</v>
      </c>
      <c r="K43" s="209">
        <v>0</v>
      </c>
    </row>
    <row r="44" spans="1:11" s="204" customFormat="1" ht="60" customHeight="1" x14ac:dyDescent="0.2">
      <c r="A44" s="223" t="s">
        <v>74</v>
      </c>
      <c r="B44" s="222"/>
      <c r="C44" s="221"/>
      <c r="D44" s="220" t="s">
        <v>425</v>
      </c>
      <c r="E44" s="219"/>
      <c r="F44" s="206"/>
      <c r="G44" s="218">
        <f>G45</f>
        <v>395000</v>
      </c>
      <c r="H44" s="217"/>
      <c r="I44" s="217">
        <f>I45</f>
        <v>395000</v>
      </c>
      <c r="J44" s="217">
        <f>J45</f>
        <v>0</v>
      </c>
      <c r="K44" s="217">
        <f>K45</f>
        <v>0</v>
      </c>
    </row>
    <row r="45" spans="1:11" ht="68.25" customHeight="1" x14ac:dyDescent="0.2">
      <c r="A45" s="215" t="s">
        <v>60</v>
      </c>
      <c r="B45" s="216" t="s">
        <v>59</v>
      </c>
      <c r="C45" s="215" t="s">
        <v>58</v>
      </c>
      <c r="D45" s="214" t="s">
        <v>44</v>
      </c>
      <c r="E45" s="213" t="s">
        <v>374</v>
      </c>
      <c r="F45" s="212" t="s">
        <v>373</v>
      </c>
      <c r="G45" s="211">
        <f>I45+J45</f>
        <v>395000</v>
      </c>
      <c r="H45" s="210"/>
      <c r="I45" s="210">
        <v>395000</v>
      </c>
      <c r="J45" s="209">
        <v>0</v>
      </c>
      <c r="K45" s="209">
        <v>0</v>
      </c>
    </row>
    <row r="46" spans="1:11" s="204" customFormat="1" ht="54" customHeight="1" x14ac:dyDescent="0.2">
      <c r="A46" s="208"/>
      <c r="B46" s="208"/>
      <c r="C46" s="208"/>
      <c r="D46" s="205" t="s">
        <v>4</v>
      </c>
      <c r="E46" s="207"/>
      <c r="F46" s="206"/>
      <c r="G46" s="205">
        <f>G11+G24+G29+G40+G44</f>
        <v>4699301</v>
      </c>
      <c r="H46" s="205">
        <f>H11+H24+H29+H40+H44</f>
        <v>0</v>
      </c>
      <c r="I46" s="205">
        <f>I11+I24+I29+I40+I44</f>
        <v>4603196</v>
      </c>
      <c r="J46" s="205">
        <f>J11+J24+J29+J40+J44</f>
        <v>96105</v>
      </c>
      <c r="K46" s="205">
        <f>K11+K24+K29+K40+K44</f>
        <v>59800</v>
      </c>
    </row>
    <row r="47" spans="1:11" ht="12.75" hidden="1" customHeight="1" x14ac:dyDescent="0.2">
      <c r="A47" s="203"/>
      <c r="B47" s="203"/>
      <c r="C47" s="203"/>
      <c r="D47" s="202"/>
      <c r="E47" s="202"/>
      <c r="F47" s="202"/>
      <c r="G47" s="202"/>
      <c r="H47" s="202"/>
      <c r="I47" s="202"/>
    </row>
    <row r="48" spans="1:11" ht="12.75" hidden="1" customHeight="1" x14ac:dyDescent="0.2">
      <c r="A48" s="203"/>
      <c r="B48" s="203"/>
      <c r="C48" s="203"/>
      <c r="D48" s="202"/>
      <c r="E48" s="202"/>
      <c r="F48" s="202"/>
      <c r="G48" s="202"/>
      <c r="H48" s="202"/>
      <c r="I48" s="202"/>
    </row>
    <row r="49" spans="1:8" ht="18" customHeight="1" x14ac:dyDescent="0.2"/>
    <row r="50" spans="1:8" s="195" customFormat="1" ht="25.5" customHeight="1" x14ac:dyDescent="0.3">
      <c r="A50" s="201" t="s">
        <v>372</v>
      </c>
      <c r="B50" s="200"/>
      <c r="C50" s="200"/>
      <c r="D50" s="199"/>
      <c r="E50" s="198"/>
      <c r="F50" s="197"/>
      <c r="H50" s="196"/>
    </row>
    <row r="51" spans="1:8" ht="15.75" x14ac:dyDescent="0.25">
      <c r="A51" s="194"/>
      <c r="B51" s="194"/>
      <c r="C51" s="194"/>
      <c r="D51" s="193"/>
      <c r="E51" s="192"/>
      <c r="F51" s="192"/>
    </row>
  </sheetData>
  <mergeCells count="15">
    <mergeCell ref="J7:K7"/>
    <mergeCell ref="E17:E18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  <mergeCell ref="F17:F18"/>
  </mergeCells>
  <pageMargins left="0.23622047244094491" right="0.19685039370078741" top="0.74803149606299213" bottom="0.27559055118110237" header="0.51181102362204722" footer="0.27559055118110237"/>
  <pageSetup paperSize="9" scale="61" orientation="landscape" r:id="rId1"/>
  <headerFooter alignWithMargins="0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dod1</vt:lpstr>
      <vt:lpstr>dod2</vt:lpstr>
      <vt:lpstr>dod3</vt:lpstr>
      <vt:lpstr>Dod5</vt:lpstr>
      <vt:lpstr>Dod6</vt:lpstr>
      <vt:lpstr>Dod7</vt:lpstr>
      <vt:lpstr>'dod1'!Заголовки_для_печати</vt:lpstr>
      <vt:lpstr>'dod3'!Заголовки_для_печати</vt:lpstr>
      <vt:lpstr>'Dod6'!Заголовки_для_печати</vt:lpstr>
      <vt:lpstr>'Dod7'!Заголовки_для_печати</vt:lpstr>
      <vt:lpstr>'Dod5'!Область_печати</vt:lpstr>
      <vt:lpstr>'Dod6'!Область_печати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kerspravami</cp:lastModifiedBy>
  <cp:lastPrinted>2019-06-19T08:51:10Z</cp:lastPrinted>
  <dcterms:created xsi:type="dcterms:W3CDTF">2018-12-11T07:04:36Z</dcterms:created>
  <dcterms:modified xsi:type="dcterms:W3CDTF">2019-06-19T11:49:50Z</dcterms:modified>
</cp:coreProperties>
</file>