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20" windowHeight="11415"/>
  </bookViews>
  <sheets>
    <sheet name="дод1" sheetId="16" r:id="rId1"/>
    <sheet name="дод2" sheetId="15" r:id="rId2"/>
    <sheet name="дод3" sheetId="14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'Dod5'!$A$1:$AJ$20</definedName>
    <definedName name="_xlnm.Print_Area" localSheetId="4">'Dod6'!$A$1:$I$76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C100" i="16" l="1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24" i="15"/>
  <c r="C23" i="15"/>
  <c r="C22" i="15"/>
  <c r="C21" i="15"/>
  <c r="C20" i="15"/>
  <c r="C19" i="15"/>
  <c r="C18" i="15"/>
  <c r="C16" i="15"/>
  <c r="C15" i="15"/>
  <c r="C14" i="15"/>
  <c r="C13" i="15"/>
  <c r="C12" i="15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68" i="6"/>
  <c r="G48" i="13" l="1"/>
  <c r="I18" i="5"/>
  <c r="H18" i="5" l="1"/>
  <c r="L18" i="5"/>
  <c r="U18" i="5" l="1"/>
  <c r="P15" i="5" l="1"/>
  <c r="P16" i="5"/>
  <c r="P17" i="5"/>
  <c r="H67" i="6" l="1"/>
  <c r="H64" i="6"/>
  <c r="H63" i="6" s="1"/>
  <c r="H45" i="6"/>
  <c r="H8" i="6"/>
  <c r="S18" i="5"/>
  <c r="T18" i="5"/>
  <c r="V18" i="5"/>
  <c r="W18" i="5"/>
  <c r="X18" i="5"/>
  <c r="Y18" i="5"/>
  <c r="Z18" i="5"/>
  <c r="Q18" i="5"/>
  <c r="AJ18" i="5" l="1"/>
  <c r="H74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<sst xmlns="http://schemas.openxmlformats.org/spreadsheetml/2006/main" count="1003" uniqueCount="506">
  <si>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</si>
  <si>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</si>
  <si>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</si>
  <si>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</si>
  <si>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</si>
  <si>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</si>
  <si>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</si>
  <si>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</si>
  <si>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</si>
  <si>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</si>
  <si>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</si>
  <si>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</si>
  <si>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</si>
  <si>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</si>
  <si>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</si>
  <si>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</si>
  <si>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</si>
  <si>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</si>
  <si>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</si>
  <si>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</si>
  <si>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</si>
  <si>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</si>
  <si>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</si>
  <si>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</si>
  <si>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</si>
  <si>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</si>
  <si>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</si>
  <si>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</si>
  <si>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</si>
  <si>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</si>
  <si>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</si>
  <si>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</si>
  <si>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</si>
  <si>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</si>
  <si>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</si>
  <si>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</si>
  <si>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</si>
  <si>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</si>
  <si>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</si>
  <si>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</si>
  <si>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</si>
  <si>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</si>
  <si>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</si>
  <si>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</si>
  <si>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</si>
  <si>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</si>
  <si>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</si>
  <si>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</si>
  <si>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</si>
  <si>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</si>
  <si>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</si>
  <si>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</si>
  <si>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</si>
  <si>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</si>
  <si>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</si>
  <si>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</si>
  <si>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</si>
  <si>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</si>
  <si>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</si>
  <si>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</si>
  <si>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</si>
  <si>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</si>
  <si>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</si>
  <si>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</si>
  <si>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</si>
  <si>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</si>
  <si>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</si>
  <si>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</si>
  <si>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</si>
  <si>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</si>
  <si>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</si>
  <si>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</si>
  <si>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</si>
  <si>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</si>
  <si>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</si>
  <si>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</si>
  <si>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</si>
  <si>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</si>
  <si>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</si>
  <si>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</si>
  <si>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</si>
  <si>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</si>
  <si>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</si>
  <si>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</si>
  <si>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</si>
  <si>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</si>
  <si>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</si>
  <si>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</si>
  <si>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</si>
  <si>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</si>
  <si>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</si>
  <si>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</si>
  <si>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</si>
  <si>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</si>
  <si>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</si>
  <si>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</si>
  <si>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</si>
  <si>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</si>
  <si>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</si>
  <si>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</si>
  <si>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</si>
  <si>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</si>
  <si>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</si>
  <si>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</si>
  <si>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</si>
  <si>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</si>
  <si>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</si>
  <si>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</si>
  <si>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</si>
  <si>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</si>
  <si>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</si>
  <si>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</si>
  <si>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</si>
  <si>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</si>
  <si>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</si>
  <si>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</si>
  <si>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</si>
  <si>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</si>
  <si>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</si>
  <si>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</si>
  <si>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</si>
  <si>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</si>
  <si>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</si>
  <si>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</si>
  <si>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</si>
  <si>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</si>
  <si>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</si>
  <si>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</si>
  <si>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</si>
  <si>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</si>
  <si>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</si>
  <si>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</si>
  <si>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</si>
  <si>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</si>
  <si>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</si>
  <si>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</si>
  <si>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</si>
  <si>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</si>
  <si>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</si>
  <si>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</si>
  <si>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</si>
  <si>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</si>
  <si>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</si>
  <si>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</si>
  <si>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</si>
  <si>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</si>
  <si>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</si>
  <si>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</si>
  <si>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</si>
  <si>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</si>
  <si>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</si>
  <si>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</si>
  <si>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</si>
  <si>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</si>
  <si>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</si>
  <si>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</si>
  <si>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</si>
  <si>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</si>
  <si>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</si>
  <si>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</si>
  <si>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</si>
  <si>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</si>
  <si>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</si>
  <si>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</si>
  <si>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</si>
  <si>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</si>
  <si>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</si>
  <si>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</si>
  <si>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</si>
  <si>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</si>
  <si>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</si>
  <si>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</si>
  <si>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</si>
  <si>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</si>
  <si>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</si>
  <si>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</si>
  <si>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</si>
  <si>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</si>
  <si>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</si>
  <si>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</si>
  <si>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</si>
  <si>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</si>
  <si>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</si>
  <si>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</si>
  <si>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</si>
  <si>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</si>
  <si>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</si>
  <si>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</si>
  <si>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</si>
  <si>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</si>
  <si>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</si>
  <si>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</si>
  <si>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</si>
  <si>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</si>
  <si>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</si>
  <si>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</si>
  <si>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</si>
  <si>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</si>
  <si>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</si>
  <si>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</si>
  <si>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</si>
  <si>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</si>
  <si>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</si>
  <si>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</si>
  <si>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</si>
  <si>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</si>
  <si>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</si>
  <si>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</si>
  <si>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</si>
  <si>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</si>
  <si>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</si>
  <si>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</si>
  <si>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</si>
  <si>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</si>
  <si>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</si>
  <si>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</si>
  <si>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</si>
  <si>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</si>
  <si>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</si>
  <si>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</si>
  <si>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</si>
  <si>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</si>
  <si>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</si>
  <si>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</si>
  <si>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</si>
  <si>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</si>
  <si>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</si>
  <si>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</si>
  <si>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</si>
  <si>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</si>
  <si>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</si>
  <si>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</si>
  <si>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</si>
  <si>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</si>
  <si>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</si>
  <si>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</si>
  <si>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</si>
  <si>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</si>
  <si>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</si>
  <si>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</si>
  <si>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</si>
  <si>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</si>
  <si>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</si>
  <si>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</si>
  <si>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</si>
  <si>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</si>
  <si>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</si>
  <si>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</si>
  <si>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</si>
  <si>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</si>
  <si>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</si>
  <si>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</si>
  <si>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</si>
  <si>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</si>
  <si>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</si>
  <si>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</si>
  <si>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</si>
  <si>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</si>
  <si>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</si>
  <si>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</si>
  <si>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</si>
  <si>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</si>
  <si>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</si>
  <si>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</si>
  <si>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</si>
  <si>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</si>
  <si>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</si>
  <si>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</si>
  <si>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</si>
  <si>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</si>
  <si>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</si>
  <si>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</si>
  <si>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</si>
  <si>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</si>
  <si>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</si>
  <si>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</si>
  <si>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</si>
  <si>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</si>
  <si>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</si>
  <si>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</si>
  <si>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</si>
  <si>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</si>
  <si>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</si>
  <si>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</si>
  <si>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</si>
  <si>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</si>
  <si>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</si>
  <si>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</si>
  <si>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</si>
  <si>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</si>
  <si>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</si>
  <si>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</si>
  <si>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</si>
  <si>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</si>
  <si>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</si>
  <si>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</si>
  <si>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</si>
  <si>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</si>
  <si>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</si>
  <si>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</si>
  <si>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</si>
  <si>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</si>
  <si>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</si>
  <si>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</si>
  <si>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</si>
  <si>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</si>
  <si>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</si>
  <si>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</si>
  <si>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</si>
  <si>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</si>
  <si>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</si>
  <si>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</si>
  <si>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</si>
  <si>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</si>
  <si>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</si>
  <si>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</si>
  <si>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</si>
  <si>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</si>
  <si>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</si>
  <si>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</si>
  <si>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</si>
  <si>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</si>
  <si>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</si>
  <si>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</si>
  <si>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</si>
  <si>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</si>
  <si>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</si>
  <si>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</si>
  <si>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</si>
  <si>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</si>
  <si>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</si>
  <si>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</si>
  <si>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</si>
  <si>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</si>
  <si>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</si>
  <si>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</si>
  <si>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</si>
  <si>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</si>
  <si>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</si>
  <si>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</si>
  <si>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</si>
  <si>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</si>
  <si>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</si>
  <si>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</si>
  <si>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</si>
  <si>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</si>
  <si>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</si>
  <si>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</si>
  <si>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</si>
  <si>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</si>
  <si>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</si>
  <si>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</si>
  <si>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</si>
  <si>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</si>
  <si>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</si>
  <si>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</si>
  <si>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</si>
  <si>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</si>
  <si>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</si>
  <si>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</si>
  <si>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</si>
  <si>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</si>
  <si>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</si>
  <si>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</si>
  <si>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</si>
  <si>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</si>
  <si>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</si>
  <si>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</si>
  <si>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</si>
  <si>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</si>
  <si>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</si>
  <si>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</si>
  <si>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</si>
  <si>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</si>
  <si>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</si>
  <si>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</si>
  <si>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</si>
  <si>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</si>
  <si>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</si>
  <si>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</si>
  <si>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</si>
  <si>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</si>
  <si>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</si>
  <si>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</si>
  <si>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</si>
  <si>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</si>
  <si>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</si>
  <si>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</si>
  <si>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</si>
  <si>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</si>
  <si>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</si>
  <si>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</si>
  <si>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</si>
  <si>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</si>
  <si>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</si>
  <si>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</si>
  <si>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</si>
  <si>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</si>
  <si>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</si>
  <si>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</si>
  <si>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</si>
  <si>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</si>
  <si>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</si>
  <si>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</si>
  <si>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</si>
  <si>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</si>
  <si>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</si>
  <si>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</si>
  <si>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</si>
  <si>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</si>
  <si>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</si>
  <si>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</si>
  <si>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</si>
  <si>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</si>
  <si>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</si>
  <si>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</si>
  <si>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</si>
  <si>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</si>
  <si>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</si>
  <si>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</si>
  <si>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</si>
  <si>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</si>
  <si>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</si>
  <si>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</si>
  <si>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</si>
  <si>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</si>
  <si>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</si>
  <si>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</si>
  <si>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</si>
  <si>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</si>
  <si>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</si>
  <si>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</si>
  <si>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</si>
  <si>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</si>
  <si>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</si>
  <si>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</si>
  <si>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</si>
  <si>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</si>
  <si>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</si>
  <si>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</si>
  <si>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</si>
  <si>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</si>
  <si>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</si>
  <si>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</si>
  <si>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</si>
  <si>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</si>
  <si>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</si>
  <si>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</si>
  <si>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</si>
  <si>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</si>
  <si>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</si>
  <si>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</si>
  <si>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</si>
  <si>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</si>
  <si>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</si>
  <si>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</si>
  <si>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</si>
  <si>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</si>
  <si>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</si>
  <si>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</si>
  <si>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</si>
  <si>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</si>
  <si>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</si>
  <si>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</si>
  <si>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</si>
  <si>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</si>
  <si>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</si>
  <si>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</si>
  <si>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</si>
  <si>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</si>
  <si>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</si>
  <si>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</si>
  <si>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</si>
  <si>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</si>
  <si>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Рішення  сесії Носівської міської ради від 16.08.2019 р.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</si>
  <si>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</si>
  <si>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</si>
  <si>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</si>
  <si>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</si>
  <si>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</si>
  <si>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</si>
  <si>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Начальник фінансового управління                                                               В.Пазуха</t>
  </si>
  <si>
    <t>На харчування хворих ЦРЛ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</si>
  <si>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</si>
  <si>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</si>
  <si>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</si>
  <si>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</si>
  <si>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Фінансування _x000D_ міського бюджету на 2019 рік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</si>
  <si>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</si>
  <si>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</si>
  <si>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</si>
  <si>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Доходи_x000D_ місцевого бюджету на 2019 рік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</si>
  <si>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</si>
  <si>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</si>
  <si>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Надходження коштів від відшкодування втрат сільськогосподарського і лісогосподарського виробництва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</si>
  <si>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</si>
  <si>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</si>
  <si>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</si>
  <si>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</si>
  <si>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</si>
  <si>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Носівська міська рада (апарат)</t>
  </si>
  <si>
    <t xml:space="preserve">до рішення  59   сесії  міської ради від 11 жовтня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</si>
  <si>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 5
до рішення 59 сесії  міської ради від 11 жовтня  2019 року "Про внесення змін до рішення міської ради від 21 грудня 2018 року " Про міський бюджет на 2019 рік"                                       </t>
  </si>
  <si>
    <t>до рішення 59 сесії  міської ради  від  11 жовтня  2019 року  "Про внесення змін до рішення міської ради від 21 грудня 2018 року " Про міський бюджет на 2019 рік"</t>
  </si>
  <si>
    <t>до рішення 59 сесії міської ради  від  11 жовтня  2019 року  "Про внесення змін до рішення міської ради від 21 грудня 2018 року " Про міський бюджет на 2019 рік"</t>
  </si>
  <si>
    <t>до рішення 59 сесії  міської ради  від  11 жовтня 2019 року  "Про внесення змін до рішення міської ради від 21 грудня 2018 року " Про міський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</si>
</sst>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7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165" fontId="52" fillId="0" borderId="1" xfId="5" applyNumberFormat="1" applyFont="1" applyBorder="1" applyAlignment="1">
      <alignment vertical="top" wrapText="1"/>
    </xf>
    <xf numFmtId="165" fontId="52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65" fontId="52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4" fillId="0" borderId="0" xfId="13" applyNumberFormat="1" applyFont="1" applyFill="1" applyBorder="1" applyAlignment="1" applyProtection="1">
      <alignment vertical="top"/>
    </xf>
    <xf numFmtId="164" fontId="54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5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6" fillId="4" borderId="1" xfId="6" quotePrefix="1" applyNumberFormat="1" applyFont="1" applyFill="1" applyBorder="1" applyAlignment="1">
      <alignment horizontal="center" vertical="center" wrapText="1"/>
    </xf>
    <xf numFmtId="49" fontId="56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57" fillId="0" borderId="1" xfId="0" quotePrefix="1" applyNumberFormat="1" applyFont="1" applyBorder="1" applyAlignment="1">
      <alignment horizontal="center" vertical="center" wrapText="1"/>
    </xf>
    <xf numFmtId="0" fontId="57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58" fillId="2" borderId="1" xfId="0" quotePrefix="1" applyNumberFormat="1" applyFont="1" applyFill="1" applyBorder="1" applyAlignment="1">
      <alignment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59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0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0" fillId="0" borderId="1" xfId="13" applyNumberFormat="1" applyFont="1" applyFill="1" applyBorder="1" applyAlignment="1" applyProtection="1">
      <alignment horizontal="center"/>
    </xf>
    <xf numFmtId="0" fontId="60" fillId="0" borderId="1" xfId="13" applyNumberFormat="1" applyFont="1" applyFill="1" applyBorder="1" applyAlignment="1" applyProtection="1">
      <alignment horizontal="center" vertical="top"/>
    </xf>
    <xf numFmtId="0" fontId="60" fillId="0" borderId="1" xfId="13" applyNumberFormat="1" applyFont="1" applyFill="1" applyBorder="1" applyAlignment="1" applyProtection="1">
      <alignment horizontal="center" wrapText="1"/>
    </xf>
    <xf numFmtId="0" fontId="60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2" fillId="4" borderId="5" xfId="5" applyNumberFormat="1" applyFont="1" applyFill="1" applyBorder="1" applyAlignment="1">
      <alignment vertical="center" wrapText="1"/>
    </xf>
    <xf numFmtId="0" fontId="8" fillId="0" borderId="0" xfId="2" applyFont="1" applyAlignment="1"/>
    <xf numFmtId="0" fontId="41" fillId="0" borderId="5" xfId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48" fillId="0" borderId="0" xfId="16" applyFont="1" applyAlignment="1">
      <alignment horizontal="left"/>
    </xf>
    <xf numFmtId="0" fontId="51" fillId="0" borderId="0" xfId="17" applyFont="1"/>
    <xf numFmtId="0" fontId="1" fillId="0" borderId="0" xfId="17" applyFont="1"/>
    <xf numFmtId="0" fontId="48" fillId="0" borderId="1" xfId="16" applyFont="1" applyBorder="1" applyAlignment="1">
      <alignment vertical="center"/>
    </xf>
    <xf numFmtId="0" fontId="48" fillId="0" borderId="1" xfId="16" applyFont="1" applyBorder="1" applyAlignment="1">
      <alignment vertical="center" wrapText="1"/>
    </xf>
    <xf numFmtId="2" fontId="48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0" borderId="1" xfId="16" applyNumberFormat="1" applyBorder="1" applyAlignment="1">
      <alignment vertical="center"/>
    </xf>
    <xf numFmtId="0" fontId="1" fillId="0" borderId="0" xfId="17"/>
    <xf numFmtId="0" fontId="50" fillId="0" borderId="0" xfId="18" applyFont="1"/>
    <xf numFmtId="0" fontId="1" fillId="0" borderId="0" xfId="18"/>
    <xf numFmtId="0" fontId="1" fillId="0" borderId="0" xfId="17" applyAlignment="1">
      <alignment horizontal="right"/>
    </xf>
    <xf numFmtId="0" fontId="1" fillId="0" borderId="1" xfId="17" applyBorder="1" applyAlignment="1">
      <alignment horizontal="center" vertical="center" wrapText="1"/>
    </xf>
    <xf numFmtId="0" fontId="48" fillId="0" borderId="1" xfId="17" applyFont="1" applyBorder="1" applyAlignment="1">
      <alignment vertical="center"/>
    </xf>
    <xf numFmtId="0" fontId="48" fillId="0" borderId="1" xfId="17" applyFont="1" applyBorder="1" applyAlignment="1">
      <alignment vertical="center" wrapText="1"/>
    </xf>
    <xf numFmtId="2" fontId="48" fillId="0" borderId="1" xfId="17" applyNumberFormat="1" applyFont="1" applyBorder="1" applyAlignment="1">
      <alignment vertical="center"/>
    </xf>
    <xf numFmtId="0" fontId="1" fillId="0" borderId="1" xfId="17" applyBorder="1" applyAlignment="1">
      <alignment vertical="center"/>
    </xf>
    <xf numFmtId="0" fontId="1" fillId="0" borderId="1" xfId="17" applyBorder="1" applyAlignment="1">
      <alignment vertical="center" wrapText="1"/>
    </xf>
    <xf numFmtId="2" fontId="1" fillId="0" borderId="1" xfId="17" applyNumberFormat="1" applyBorder="1" applyAlignment="1">
      <alignment vertical="center"/>
    </xf>
    <xf numFmtId="0" fontId="48" fillId="0" borderId="0" xfId="17" applyFont="1" applyAlignment="1">
      <alignment horizontal="left"/>
    </xf>
    <xf numFmtId="0" fontId="43" fillId="0" borderId="0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 wrapText="1"/>
    </xf>
    <xf numFmtId="0" fontId="1" fillId="2" borderId="1" xfId="16" applyFill="1" applyBorder="1" applyAlignment="1">
      <alignment horizontal="center" vertical="center" wrapText="1"/>
    </xf>
    <xf numFmtId="2" fontId="48" fillId="2" borderId="1" xfId="16" applyNumberFormat="1" applyFont="1" applyFill="1" applyBorder="1" applyAlignment="1">
      <alignment vertical="center"/>
    </xf>
    <xf numFmtId="2" fontId="1" fillId="2" borderId="1" xfId="16" applyNumberFormat="1" applyFill="1" applyBorder="1" applyAlignment="1">
      <alignment vertical="center"/>
    </xf>
    <xf numFmtId="0" fontId="48" fillId="2" borderId="1" xfId="16" applyFont="1" applyFill="1" applyBorder="1" applyAlignment="1">
      <alignment horizontal="center" vertical="center"/>
    </xf>
    <xf numFmtId="0" fontId="48" fillId="2" borderId="1" xfId="16" applyFont="1" applyFill="1" applyBorder="1" applyAlignment="1">
      <alignment vertical="center" wrapText="1"/>
    </xf>
    <xf numFmtId="0" fontId="1" fillId="2" borderId="1" xfId="17" applyFill="1" applyBorder="1" applyAlignment="1">
      <alignment horizontal="center" vertical="center" wrapText="1"/>
    </xf>
    <xf numFmtId="2" fontId="48" fillId="2" borderId="1" xfId="17" applyNumberFormat="1" applyFont="1" applyFill="1" applyBorder="1" applyAlignment="1">
      <alignment vertical="center"/>
    </xf>
    <xf numFmtId="2" fontId="1" fillId="2" borderId="1" xfId="17" applyNumberFormat="1" applyFill="1" applyBorder="1" applyAlignment="1">
      <alignment vertical="center"/>
    </xf>
    <xf numFmtId="0" fontId="48" fillId="2" borderId="1" xfId="17" applyFont="1" applyFill="1" applyBorder="1" applyAlignment="1">
      <alignment vertical="center"/>
    </xf>
    <xf numFmtId="0" fontId="48" fillId="2" borderId="1" xfId="17" applyFont="1" applyFill="1" applyBorder="1" applyAlignment="1">
      <alignment vertical="center" wrapText="1"/>
    </xf>
    <xf numFmtId="0" fontId="48" fillId="2" borderId="1" xfId="17" applyFont="1" applyFill="1" applyBorder="1" applyAlignment="1">
      <alignment horizontal="center" vertical="center"/>
    </xf>
    <xf numFmtId="0" fontId="66" fillId="2" borderId="1" xfId="0" quotePrefix="1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66" fillId="2" borderId="1" xfId="0" applyFont="1" applyFill="1" applyBorder="1" applyAlignment="1">
      <alignment horizontal="center" vertical="center" wrapText="1"/>
    </xf>
    <xf numFmtId="2" fontId="66" fillId="2" borderId="1" xfId="0" applyNumberFormat="1" applyFont="1" applyFill="1" applyBorder="1" applyAlignment="1">
      <alignment horizontal="center" vertical="center" wrapText="1"/>
    </xf>
    <xf numFmtId="2" fontId="66" fillId="2" borderId="1" xfId="0" quotePrefix="1" applyNumberFormat="1" applyFont="1" applyFill="1" applyBorder="1" applyAlignment="1">
      <alignment vertical="center" wrapText="1"/>
    </xf>
    <xf numFmtId="2" fontId="66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50" fillId="0" borderId="0" xfId="18" applyFont="1" applyAlignment="1">
      <alignment wrapText="1"/>
    </xf>
    <xf numFmtId="0" fontId="50" fillId="0" borderId="0" xfId="17" applyFont="1" applyAlignment="1">
      <alignment wrapText="1"/>
    </xf>
    <xf numFmtId="0" fontId="49" fillId="0" borderId="0" xfId="17" applyFont="1" applyAlignment="1">
      <alignment horizontal="center" wrapText="1"/>
    </xf>
    <xf numFmtId="0" fontId="65" fillId="0" borderId="0" xfId="17" applyFont="1" applyAlignment="1">
      <alignment horizontal="center"/>
    </xf>
    <xf numFmtId="0" fontId="1" fillId="0" borderId="1" xfId="17" applyBorder="1" applyAlignment="1">
      <alignment horizontal="center" vertical="center" wrapText="1"/>
    </xf>
    <xf numFmtId="0" fontId="1" fillId="2" borderId="1" xfId="17" applyFill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8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50" fillId="0" borderId="0" xfId="16" applyFont="1" applyAlignment="1">
      <alignment wrapText="1"/>
    </xf>
    <xf numFmtId="0" fontId="49" fillId="0" borderId="0" xfId="16" applyFont="1" applyAlignment="1">
      <alignment horizontal="center" wrapText="1"/>
    </xf>
    <xf numFmtId="0" fontId="64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2" borderId="1" xfId="16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8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3" fillId="0" borderId="1" xfId="16" applyFont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1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0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16" applyFont="1" applyAlignment="1">
      <alignment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selection activeCell="D2" sqref="D2:F3"/>
    </sheetView>
  </sheetViews>
  <sheetFormatPr defaultRowHeight="15" x14ac:dyDescent="0.25"/>
  <cols>
    <col min="1" max="1" width="11.28515625" style="295" customWidth="1"/>
    <col min="2" max="2" width="41" style="295" customWidth="1"/>
    <col min="3" max="3" width="14.140625" style="295" customWidth="1"/>
    <col min="4" max="4" width="14" style="295" customWidth="1"/>
    <col min="5" max="5" width="14.140625" style="295" customWidth="1"/>
    <col min="6" max="6" width="14.7109375" style="295" customWidth="1"/>
    <col min="7" max="16384" width="9.140625" style="295"/>
  </cols>
  <sheetData>
    <row r="1" spans="1:6" ht="20.25" customHeight="1" x14ac:dyDescent="0.25">
      <c r="D1" s="296" t="s">
        <v>0</v>
      </c>
      <c r="E1" s="297"/>
      <c r="F1" s="297"/>
    </row>
    <row r="2" spans="1:6" ht="18" customHeight="1" x14ac:dyDescent="0.25">
      <c r="D2" s="330" t="s">
        <v>505</v>
      </c>
      <c r="E2" s="331"/>
      <c r="F2" s="331"/>
    </row>
    <row r="3" spans="1:6" ht="21" customHeight="1" x14ac:dyDescent="0.25">
      <c r="D3" s="331"/>
      <c r="E3" s="331"/>
      <c r="F3" s="331"/>
    </row>
    <row r="4" spans="1:6" ht="21.75" customHeight="1" x14ac:dyDescent="0.25">
      <c r="B4" s="297"/>
    </row>
    <row r="5" spans="1:6" ht="25.5" customHeight="1" x14ac:dyDescent="0.35">
      <c r="A5" s="332" t="s">
        <v>491</v>
      </c>
      <c r="B5" s="333"/>
      <c r="C5" s="333"/>
      <c r="D5" s="333"/>
      <c r="E5" s="333"/>
      <c r="F5" s="333"/>
    </row>
    <row r="6" spans="1:6" x14ac:dyDescent="0.25">
      <c r="F6" s="298" t="s">
        <v>1</v>
      </c>
    </row>
    <row r="7" spans="1:6" x14ac:dyDescent="0.25">
      <c r="A7" s="334" t="s">
        <v>2</v>
      </c>
      <c r="B7" s="334" t="s">
        <v>3</v>
      </c>
      <c r="C7" s="335" t="s">
        <v>4</v>
      </c>
      <c r="D7" s="334" t="s">
        <v>5</v>
      </c>
      <c r="E7" s="334" t="s">
        <v>6</v>
      </c>
      <c r="F7" s="334"/>
    </row>
    <row r="8" spans="1:6" x14ac:dyDescent="0.25">
      <c r="A8" s="334"/>
      <c r="B8" s="334"/>
      <c r="C8" s="335"/>
      <c r="D8" s="334"/>
      <c r="E8" s="334" t="s">
        <v>7</v>
      </c>
      <c r="F8" s="336" t="s">
        <v>8</v>
      </c>
    </row>
    <row r="9" spans="1:6" x14ac:dyDescent="0.25">
      <c r="A9" s="334"/>
      <c r="B9" s="334"/>
      <c r="C9" s="335"/>
      <c r="D9" s="334"/>
      <c r="E9" s="334"/>
      <c r="F9" s="334"/>
    </row>
    <row r="10" spans="1:6" x14ac:dyDescent="0.25">
      <c r="A10" s="299">
        <v>1</v>
      </c>
      <c r="B10" s="299">
        <v>2</v>
      </c>
      <c r="C10" s="314">
        <v>3</v>
      </c>
      <c r="D10" s="299">
        <v>4</v>
      </c>
      <c r="E10" s="299">
        <v>5</v>
      </c>
      <c r="F10" s="299">
        <v>6</v>
      </c>
    </row>
    <row r="11" spans="1:6" x14ac:dyDescent="0.25">
      <c r="A11" s="300">
        <v>10000000</v>
      </c>
      <c r="B11" s="301" t="s">
        <v>9</v>
      </c>
      <c r="C11" s="315">
        <f t="shared" ref="C11:C74" si="0">D11+E11</f>
        <v>80967504</v>
      </c>
      <c r="D11" s="302">
        <v>80887504</v>
      </c>
      <c r="E11" s="302">
        <v>80000</v>
      </c>
      <c r="F11" s="302">
        <v>0</v>
      </c>
    </row>
    <row r="12" spans="1:6" ht="30" x14ac:dyDescent="0.25">
      <c r="A12" s="300">
        <v>11000000</v>
      </c>
      <c r="B12" s="301" t="s">
        <v>10</v>
      </c>
      <c r="C12" s="315">
        <f t="shared" si="0"/>
        <v>38083100</v>
      </c>
      <c r="D12" s="302">
        <v>38083100</v>
      </c>
      <c r="E12" s="302">
        <v>0</v>
      </c>
      <c r="F12" s="302">
        <v>0</v>
      </c>
    </row>
    <row r="13" spans="1:6" x14ac:dyDescent="0.25">
      <c r="A13" s="300">
        <v>11010000</v>
      </c>
      <c r="B13" s="301" t="s">
        <v>11</v>
      </c>
      <c r="C13" s="315">
        <f t="shared" si="0"/>
        <v>38080000</v>
      </c>
      <c r="D13" s="302">
        <v>38080000</v>
      </c>
      <c r="E13" s="302">
        <v>0</v>
      </c>
      <c r="F13" s="302">
        <v>0</v>
      </c>
    </row>
    <row r="14" spans="1:6" ht="60" x14ac:dyDescent="0.25">
      <c r="A14" s="303">
        <v>11010100</v>
      </c>
      <c r="B14" s="304" t="s">
        <v>12</v>
      </c>
      <c r="C14" s="316">
        <f t="shared" si="0"/>
        <v>30300000</v>
      </c>
      <c r="D14" s="305">
        <v>30300000</v>
      </c>
      <c r="E14" s="305">
        <v>0</v>
      </c>
      <c r="F14" s="305">
        <v>0</v>
      </c>
    </row>
    <row r="15" spans="1:6" ht="90" x14ac:dyDescent="0.25">
      <c r="A15" s="303">
        <v>11010200</v>
      </c>
      <c r="B15" s="304" t="s">
        <v>13</v>
      </c>
      <c r="C15" s="316">
        <f t="shared" si="0"/>
        <v>980000</v>
      </c>
      <c r="D15" s="305">
        <v>980000</v>
      </c>
      <c r="E15" s="305">
        <v>0</v>
      </c>
      <c r="F15" s="305">
        <v>0</v>
      </c>
    </row>
    <row r="16" spans="1:6" ht="60" x14ac:dyDescent="0.25">
      <c r="A16" s="303">
        <v>11010400</v>
      </c>
      <c r="B16" s="304" t="s">
        <v>14</v>
      </c>
      <c r="C16" s="316">
        <f t="shared" si="0"/>
        <v>6500000</v>
      </c>
      <c r="D16" s="305">
        <v>6500000</v>
      </c>
      <c r="E16" s="305">
        <v>0</v>
      </c>
      <c r="F16" s="305">
        <v>0</v>
      </c>
    </row>
    <row r="17" spans="1:6" ht="45" x14ac:dyDescent="0.25">
      <c r="A17" s="303">
        <v>11010500</v>
      </c>
      <c r="B17" s="304" t="s">
        <v>15</v>
      </c>
      <c r="C17" s="316">
        <f t="shared" si="0"/>
        <v>300000</v>
      </c>
      <c r="D17" s="305">
        <v>300000</v>
      </c>
      <c r="E17" s="305">
        <v>0</v>
      </c>
      <c r="F17" s="305">
        <v>0</v>
      </c>
    </row>
    <row r="18" spans="1:6" x14ac:dyDescent="0.25">
      <c r="A18" s="300">
        <v>11020000</v>
      </c>
      <c r="B18" s="301" t="s">
        <v>492</v>
      </c>
      <c r="C18" s="315">
        <f t="shared" si="0"/>
        <v>3100</v>
      </c>
      <c r="D18" s="302">
        <v>3100</v>
      </c>
      <c r="E18" s="302">
        <v>0</v>
      </c>
      <c r="F18" s="302">
        <v>0</v>
      </c>
    </row>
    <row r="19" spans="1:6" ht="45" x14ac:dyDescent="0.25">
      <c r="A19" s="303">
        <v>11020200</v>
      </c>
      <c r="B19" s="304" t="s">
        <v>493</v>
      </c>
      <c r="C19" s="316">
        <f t="shared" si="0"/>
        <v>3100</v>
      </c>
      <c r="D19" s="305">
        <v>3100</v>
      </c>
      <c r="E19" s="305">
        <v>0</v>
      </c>
      <c r="F19" s="305">
        <v>0</v>
      </c>
    </row>
    <row r="20" spans="1:6" ht="30" x14ac:dyDescent="0.25">
      <c r="A20" s="300">
        <v>13000000</v>
      </c>
      <c r="B20" s="301" t="s">
        <v>296</v>
      </c>
      <c r="C20" s="315">
        <f t="shared" si="0"/>
        <v>690900</v>
      </c>
      <c r="D20" s="302">
        <v>690900</v>
      </c>
      <c r="E20" s="302">
        <v>0</v>
      </c>
      <c r="F20" s="302">
        <v>0</v>
      </c>
    </row>
    <row r="21" spans="1:6" ht="30" x14ac:dyDescent="0.25">
      <c r="A21" s="300">
        <v>13010000</v>
      </c>
      <c r="B21" s="301" t="s">
        <v>297</v>
      </c>
      <c r="C21" s="315">
        <f t="shared" si="0"/>
        <v>680000</v>
      </c>
      <c r="D21" s="302">
        <v>680000</v>
      </c>
      <c r="E21" s="302">
        <v>0</v>
      </c>
      <c r="F21" s="302">
        <v>0</v>
      </c>
    </row>
    <row r="22" spans="1:6" ht="60" x14ac:dyDescent="0.25">
      <c r="A22" s="303">
        <v>13010100</v>
      </c>
      <c r="B22" s="304" t="s">
        <v>298</v>
      </c>
      <c r="C22" s="316">
        <f t="shared" si="0"/>
        <v>600000</v>
      </c>
      <c r="D22" s="305">
        <v>600000</v>
      </c>
      <c r="E22" s="305">
        <v>0</v>
      </c>
      <c r="F22" s="305">
        <v>0</v>
      </c>
    </row>
    <row r="23" spans="1:6" ht="90" x14ac:dyDescent="0.25">
      <c r="A23" s="303">
        <v>13010200</v>
      </c>
      <c r="B23" s="304" t="s">
        <v>299</v>
      </c>
      <c r="C23" s="316">
        <f t="shared" si="0"/>
        <v>80000</v>
      </c>
      <c r="D23" s="305">
        <v>80000</v>
      </c>
      <c r="E23" s="305">
        <v>0</v>
      </c>
      <c r="F23" s="305">
        <v>0</v>
      </c>
    </row>
    <row r="24" spans="1:6" x14ac:dyDescent="0.25">
      <c r="A24" s="300">
        <v>13030000</v>
      </c>
      <c r="B24" s="301" t="s">
        <v>475</v>
      </c>
      <c r="C24" s="315">
        <f t="shared" si="0"/>
        <v>10900</v>
      </c>
      <c r="D24" s="302">
        <v>10900</v>
      </c>
      <c r="E24" s="302">
        <v>0</v>
      </c>
      <c r="F24" s="302">
        <v>0</v>
      </c>
    </row>
    <row r="25" spans="1:6" ht="45" x14ac:dyDescent="0.25">
      <c r="A25" s="303">
        <v>13030100</v>
      </c>
      <c r="B25" s="304" t="s">
        <v>476</v>
      </c>
      <c r="C25" s="316">
        <f t="shared" si="0"/>
        <v>10900</v>
      </c>
      <c r="D25" s="305">
        <v>10900</v>
      </c>
      <c r="E25" s="305">
        <v>0</v>
      </c>
      <c r="F25" s="305">
        <v>0</v>
      </c>
    </row>
    <row r="26" spans="1:6" x14ac:dyDescent="0.25">
      <c r="A26" s="300">
        <v>14000000</v>
      </c>
      <c r="B26" s="301" t="s">
        <v>16</v>
      </c>
      <c r="C26" s="315">
        <f t="shared" si="0"/>
        <v>4407600</v>
      </c>
      <c r="D26" s="302">
        <v>4407600</v>
      </c>
      <c r="E26" s="302">
        <v>0</v>
      </c>
      <c r="F26" s="302">
        <v>0</v>
      </c>
    </row>
    <row r="27" spans="1:6" ht="30" x14ac:dyDescent="0.25">
      <c r="A27" s="300">
        <v>14020000</v>
      </c>
      <c r="B27" s="301" t="s">
        <v>300</v>
      </c>
      <c r="C27" s="315">
        <f t="shared" si="0"/>
        <v>546000</v>
      </c>
      <c r="D27" s="302">
        <v>546000</v>
      </c>
      <c r="E27" s="302">
        <v>0</v>
      </c>
      <c r="F27" s="302">
        <v>0</v>
      </c>
    </row>
    <row r="28" spans="1:6" x14ac:dyDescent="0.25">
      <c r="A28" s="303">
        <v>14021900</v>
      </c>
      <c r="B28" s="304" t="s">
        <v>17</v>
      </c>
      <c r="C28" s="316">
        <f t="shared" si="0"/>
        <v>546000</v>
      </c>
      <c r="D28" s="305">
        <v>546000</v>
      </c>
      <c r="E28" s="305">
        <v>0</v>
      </c>
      <c r="F28" s="305">
        <v>0</v>
      </c>
    </row>
    <row r="29" spans="1:6" ht="45" x14ac:dyDescent="0.25">
      <c r="A29" s="300">
        <v>14030000</v>
      </c>
      <c r="B29" s="301" t="s">
        <v>18</v>
      </c>
      <c r="C29" s="315">
        <f t="shared" si="0"/>
        <v>2461600</v>
      </c>
      <c r="D29" s="302">
        <v>2461600</v>
      </c>
      <c r="E29" s="302">
        <v>0</v>
      </c>
      <c r="F29" s="302">
        <v>0</v>
      </c>
    </row>
    <row r="30" spans="1:6" x14ac:dyDescent="0.25">
      <c r="A30" s="303">
        <v>14031900</v>
      </c>
      <c r="B30" s="304" t="s">
        <v>17</v>
      </c>
      <c r="C30" s="316">
        <f t="shared" si="0"/>
        <v>2461600</v>
      </c>
      <c r="D30" s="305">
        <v>2461600</v>
      </c>
      <c r="E30" s="305">
        <v>0</v>
      </c>
      <c r="F30" s="305">
        <v>0</v>
      </c>
    </row>
    <row r="31" spans="1:6" ht="45" x14ac:dyDescent="0.25">
      <c r="A31" s="303">
        <v>14040000</v>
      </c>
      <c r="B31" s="304" t="s">
        <v>301</v>
      </c>
      <c r="C31" s="316">
        <f t="shared" si="0"/>
        <v>1400000</v>
      </c>
      <c r="D31" s="305">
        <v>1400000</v>
      </c>
      <c r="E31" s="305">
        <v>0</v>
      </c>
      <c r="F31" s="305">
        <v>0</v>
      </c>
    </row>
    <row r="32" spans="1:6" x14ac:dyDescent="0.25">
      <c r="A32" s="300">
        <v>18000000</v>
      </c>
      <c r="B32" s="301" t="s">
        <v>302</v>
      </c>
      <c r="C32" s="315">
        <f t="shared" si="0"/>
        <v>37705904</v>
      </c>
      <c r="D32" s="302">
        <v>37705904</v>
      </c>
      <c r="E32" s="302">
        <v>0</v>
      </c>
      <c r="F32" s="302">
        <v>0</v>
      </c>
    </row>
    <row r="33" spans="1:6" x14ac:dyDescent="0.25">
      <c r="A33" s="300">
        <v>18010000</v>
      </c>
      <c r="B33" s="301" t="s">
        <v>303</v>
      </c>
      <c r="C33" s="315">
        <f t="shared" si="0"/>
        <v>19599168</v>
      </c>
      <c r="D33" s="302">
        <v>19599168</v>
      </c>
      <c r="E33" s="302">
        <v>0</v>
      </c>
      <c r="F33" s="302">
        <v>0</v>
      </c>
    </row>
    <row r="34" spans="1:6" ht="60" x14ac:dyDescent="0.25">
      <c r="A34" s="303">
        <v>18010100</v>
      </c>
      <c r="B34" s="304" t="s">
        <v>304</v>
      </c>
      <c r="C34" s="316">
        <f t="shared" si="0"/>
        <v>36900</v>
      </c>
      <c r="D34" s="305">
        <v>36900</v>
      </c>
      <c r="E34" s="305">
        <v>0</v>
      </c>
      <c r="F34" s="305">
        <v>0</v>
      </c>
    </row>
    <row r="35" spans="1:6" ht="60" x14ac:dyDescent="0.25">
      <c r="A35" s="303">
        <v>18010200</v>
      </c>
      <c r="B35" s="304" t="s">
        <v>305</v>
      </c>
      <c r="C35" s="316">
        <f t="shared" si="0"/>
        <v>160000</v>
      </c>
      <c r="D35" s="305">
        <v>160000</v>
      </c>
      <c r="E35" s="305">
        <v>0</v>
      </c>
      <c r="F35" s="305">
        <v>0</v>
      </c>
    </row>
    <row r="36" spans="1:6" ht="60" x14ac:dyDescent="0.25">
      <c r="A36" s="303">
        <v>18010300</v>
      </c>
      <c r="B36" s="304" t="s">
        <v>306</v>
      </c>
      <c r="C36" s="316">
        <f t="shared" si="0"/>
        <v>625000</v>
      </c>
      <c r="D36" s="305">
        <v>625000</v>
      </c>
      <c r="E36" s="305">
        <v>0</v>
      </c>
      <c r="F36" s="305">
        <v>0</v>
      </c>
    </row>
    <row r="37" spans="1:6" ht="60" x14ac:dyDescent="0.25">
      <c r="A37" s="303">
        <v>18010400</v>
      </c>
      <c r="B37" s="304" t="s">
        <v>307</v>
      </c>
      <c r="C37" s="316">
        <f t="shared" si="0"/>
        <v>1666000</v>
      </c>
      <c r="D37" s="305">
        <v>1666000</v>
      </c>
      <c r="E37" s="305">
        <v>0</v>
      </c>
      <c r="F37" s="305">
        <v>0</v>
      </c>
    </row>
    <row r="38" spans="1:6" x14ac:dyDescent="0.25">
      <c r="A38" s="303">
        <v>18010500</v>
      </c>
      <c r="B38" s="304" t="s">
        <v>308</v>
      </c>
      <c r="C38" s="316">
        <f t="shared" si="0"/>
        <v>4913300</v>
      </c>
      <c r="D38" s="305">
        <v>4913300</v>
      </c>
      <c r="E38" s="305">
        <v>0</v>
      </c>
      <c r="F38" s="305">
        <v>0</v>
      </c>
    </row>
    <row r="39" spans="1:6" x14ac:dyDescent="0.25">
      <c r="A39" s="303">
        <v>18010600</v>
      </c>
      <c r="B39" s="304" t="s">
        <v>309</v>
      </c>
      <c r="C39" s="316">
        <f t="shared" si="0"/>
        <v>10205168</v>
      </c>
      <c r="D39" s="305">
        <v>10205168</v>
      </c>
      <c r="E39" s="305">
        <v>0</v>
      </c>
      <c r="F39" s="305">
        <v>0</v>
      </c>
    </row>
    <row r="40" spans="1:6" x14ac:dyDescent="0.25">
      <c r="A40" s="303">
        <v>18010700</v>
      </c>
      <c r="B40" s="304" t="s">
        <v>310</v>
      </c>
      <c r="C40" s="316">
        <f t="shared" si="0"/>
        <v>400000</v>
      </c>
      <c r="D40" s="305">
        <v>400000</v>
      </c>
      <c r="E40" s="305">
        <v>0</v>
      </c>
      <c r="F40" s="305">
        <v>0</v>
      </c>
    </row>
    <row r="41" spans="1:6" x14ac:dyDescent="0.25">
      <c r="A41" s="303">
        <v>18010900</v>
      </c>
      <c r="B41" s="304" t="s">
        <v>311</v>
      </c>
      <c r="C41" s="316">
        <f t="shared" si="0"/>
        <v>1561800</v>
      </c>
      <c r="D41" s="305">
        <v>1561800</v>
      </c>
      <c r="E41" s="305">
        <v>0</v>
      </c>
      <c r="F41" s="305">
        <v>0</v>
      </c>
    </row>
    <row r="42" spans="1:6" x14ac:dyDescent="0.25">
      <c r="A42" s="303">
        <v>18011000</v>
      </c>
      <c r="B42" s="304" t="s">
        <v>448</v>
      </c>
      <c r="C42" s="316">
        <f t="shared" si="0"/>
        <v>31000</v>
      </c>
      <c r="D42" s="305">
        <v>31000</v>
      </c>
      <c r="E42" s="305">
        <v>0</v>
      </c>
      <c r="F42" s="305">
        <v>0</v>
      </c>
    </row>
    <row r="43" spans="1:6" x14ac:dyDescent="0.25">
      <c r="A43" s="300">
        <v>18050000</v>
      </c>
      <c r="B43" s="301" t="s">
        <v>19</v>
      </c>
      <c r="C43" s="315">
        <f t="shared" si="0"/>
        <v>18106736</v>
      </c>
      <c r="D43" s="302">
        <v>18106736</v>
      </c>
      <c r="E43" s="302">
        <v>0</v>
      </c>
      <c r="F43" s="302">
        <v>0</v>
      </c>
    </row>
    <row r="44" spans="1:6" x14ac:dyDescent="0.25">
      <c r="A44" s="303">
        <v>18050300</v>
      </c>
      <c r="B44" s="304" t="s">
        <v>20</v>
      </c>
      <c r="C44" s="316">
        <f t="shared" si="0"/>
        <v>1013700</v>
      </c>
      <c r="D44" s="305">
        <v>1013700</v>
      </c>
      <c r="E44" s="305">
        <v>0</v>
      </c>
      <c r="F44" s="305">
        <v>0</v>
      </c>
    </row>
    <row r="45" spans="1:6" x14ac:dyDescent="0.25">
      <c r="A45" s="303">
        <v>18050400</v>
      </c>
      <c r="B45" s="304" t="s">
        <v>21</v>
      </c>
      <c r="C45" s="316">
        <f t="shared" si="0"/>
        <v>12753036</v>
      </c>
      <c r="D45" s="305">
        <v>12753036</v>
      </c>
      <c r="E45" s="305">
        <v>0</v>
      </c>
      <c r="F45" s="305">
        <v>0</v>
      </c>
    </row>
    <row r="46" spans="1:6" ht="79.5" customHeight="1" x14ac:dyDescent="0.25">
      <c r="A46" s="303">
        <v>18050500</v>
      </c>
      <c r="B46" s="304" t="s">
        <v>312</v>
      </c>
      <c r="C46" s="316">
        <f t="shared" si="0"/>
        <v>4340000</v>
      </c>
      <c r="D46" s="305">
        <v>4340000</v>
      </c>
      <c r="E46" s="305">
        <v>0</v>
      </c>
      <c r="F46" s="305">
        <v>0</v>
      </c>
    </row>
    <row r="47" spans="1:6" x14ac:dyDescent="0.25">
      <c r="A47" s="300">
        <v>19000000</v>
      </c>
      <c r="B47" s="301" t="s">
        <v>22</v>
      </c>
      <c r="C47" s="315">
        <f t="shared" si="0"/>
        <v>80000</v>
      </c>
      <c r="D47" s="302">
        <v>0</v>
      </c>
      <c r="E47" s="302">
        <v>80000</v>
      </c>
      <c r="F47" s="302">
        <v>0</v>
      </c>
    </row>
    <row r="48" spans="1:6" x14ac:dyDescent="0.25">
      <c r="A48" s="300">
        <v>19010000</v>
      </c>
      <c r="B48" s="301" t="s">
        <v>23</v>
      </c>
      <c r="C48" s="315">
        <f t="shared" si="0"/>
        <v>80000</v>
      </c>
      <c r="D48" s="302">
        <v>0</v>
      </c>
      <c r="E48" s="302">
        <v>80000</v>
      </c>
      <c r="F48" s="302">
        <v>0</v>
      </c>
    </row>
    <row r="49" spans="1:6" ht="90" x14ac:dyDescent="0.25">
      <c r="A49" s="303">
        <v>19010100</v>
      </c>
      <c r="B49" s="304" t="s">
        <v>313</v>
      </c>
      <c r="C49" s="316">
        <f t="shared" si="0"/>
        <v>18500</v>
      </c>
      <c r="D49" s="305">
        <v>0</v>
      </c>
      <c r="E49" s="305">
        <v>18500</v>
      </c>
      <c r="F49" s="305">
        <v>0</v>
      </c>
    </row>
    <row r="50" spans="1:6" ht="60" x14ac:dyDescent="0.25">
      <c r="A50" s="303">
        <v>19010300</v>
      </c>
      <c r="B50" s="304" t="s">
        <v>24</v>
      </c>
      <c r="C50" s="316">
        <f t="shared" si="0"/>
        <v>61500</v>
      </c>
      <c r="D50" s="305">
        <v>0</v>
      </c>
      <c r="E50" s="305">
        <v>61500</v>
      </c>
      <c r="F50" s="305">
        <v>0</v>
      </c>
    </row>
    <row r="51" spans="1:6" x14ac:dyDescent="0.25">
      <c r="A51" s="300">
        <v>20000000</v>
      </c>
      <c r="B51" s="301" t="s">
        <v>25</v>
      </c>
      <c r="C51" s="315">
        <f t="shared" si="0"/>
        <v>3635074</v>
      </c>
      <c r="D51" s="302">
        <v>1218987</v>
      </c>
      <c r="E51" s="302">
        <v>2416087</v>
      </c>
      <c r="F51" s="302">
        <v>0</v>
      </c>
    </row>
    <row r="52" spans="1:6" ht="30" x14ac:dyDescent="0.25">
      <c r="A52" s="300">
        <v>21000000</v>
      </c>
      <c r="B52" s="301" t="s">
        <v>449</v>
      </c>
      <c r="C52" s="315">
        <f t="shared" si="0"/>
        <v>72039</v>
      </c>
      <c r="D52" s="302">
        <v>58667</v>
      </c>
      <c r="E52" s="302">
        <v>13372</v>
      </c>
      <c r="F52" s="302">
        <v>0</v>
      </c>
    </row>
    <row r="53" spans="1:6" x14ac:dyDescent="0.25">
      <c r="A53" s="300">
        <v>21080000</v>
      </c>
      <c r="B53" s="301" t="s">
        <v>33</v>
      </c>
      <c r="C53" s="315">
        <f t="shared" si="0"/>
        <v>58667</v>
      </c>
      <c r="D53" s="302">
        <v>58667</v>
      </c>
      <c r="E53" s="302">
        <v>0</v>
      </c>
      <c r="F53" s="302">
        <v>0</v>
      </c>
    </row>
    <row r="54" spans="1:6" x14ac:dyDescent="0.25">
      <c r="A54" s="303">
        <v>21081100</v>
      </c>
      <c r="B54" s="304" t="s">
        <v>467</v>
      </c>
      <c r="C54" s="316">
        <f t="shared" si="0"/>
        <v>467</v>
      </c>
      <c r="D54" s="305">
        <v>467</v>
      </c>
      <c r="E54" s="305">
        <v>0</v>
      </c>
      <c r="F54" s="305">
        <v>0</v>
      </c>
    </row>
    <row r="55" spans="1:6" ht="60" x14ac:dyDescent="0.25">
      <c r="A55" s="303">
        <v>21081500</v>
      </c>
      <c r="B55" s="304" t="s">
        <v>450</v>
      </c>
      <c r="C55" s="316">
        <f t="shared" si="0"/>
        <v>58200</v>
      </c>
      <c r="D55" s="305">
        <v>58200</v>
      </c>
      <c r="E55" s="305">
        <v>0</v>
      </c>
      <c r="F55" s="305">
        <v>0</v>
      </c>
    </row>
    <row r="56" spans="1:6" ht="45" x14ac:dyDescent="0.25">
      <c r="A56" s="303">
        <v>21110000</v>
      </c>
      <c r="B56" s="304" t="s">
        <v>494</v>
      </c>
      <c r="C56" s="316">
        <f t="shared" si="0"/>
        <v>13372</v>
      </c>
      <c r="D56" s="305">
        <v>0</v>
      </c>
      <c r="E56" s="305">
        <v>13372</v>
      </c>
      <c r="F56" s="305">
        <v>0</v>
      </c>
    </row>
    <row r="57" spans="1:6" ht="45" x14ac:dyDescent="0.25">
      <c r="A57" s="300">
        <v>22000000</v>
      </c>
      <c r="B57" s="301" t="s">
        <v>26</v>
      </c>
      <c r="C57" s="315">
        <f t="shared" si="0"/>
        <v>996260</v>
      </c>
      <c r="D57" s="302">
        <v>996260</v>
      </c>
      <c r="E57" s="302">
        <v>0</v>
      </c>
      <c r="F57" s="302">
        <v>0</v>
      </c>
    </row>
    <row r="58" spans="1:6" ht="30" x14ac:dyDescent="0.25">
      <c r="A58" s="300">
        <v>22010000</v>
      </c>
      <c r="B58" s="301" t="s">
        <v>27</v>
      </c>
      <c r="C58" s="315">
        <f t="shared" si="0"/>
        <v>907000</v>
      </c>
      <c r="D58" s="302">
        <v>907000</v>
      </c>
      <c r="E58" s="302">
        <v>0</v>
      </c>
      <c r="F58" s="302">
        <v>0</v>
      </c>
    </row>
    <row r="59" spans="1:6" ht="60" x14ac:dyDescent="0.25">
      <c r="A59" s="303">
        <v>22010300</v>
      </c>
      <c r="B59" s="304" t="s">
        <v>477</v>
      </c>
      <c r="C59" s="316">
        <f t="shared" si="0"/>
        <v>7000</v>
      </c>
      <c r="D59" s="305">
        <v>7000</v>
      </c>
      <c r="E59" s="305">
        <v>0</v>
      </c>
      <c r="F59" s="305">
        <v>0</v>
      </c>
    </row>
    <row r="60" spans="1:6" ht="30" x14ac:dyDescent="0.25">
      <c r="A60" s="303">
        <v>22012500</v>
      </c>
      <c r="B60" s="304" t="s">
        <v>28</v>
      </c>
      <c r="C60" s="316">
        <f t="shared" si="0"/>
        <v>600000</v>
      </c>
      <c r="D60" s="305">
        <v>600000</v>
      </c>
      <c r="E60" s="305">
        <v>0</v>
      </c>
      <c r="F60" s="305">
        <v>0</v>
      </c>
    </row>
    <row r="61" spans="1:6" ht="45" x14ac:dyDescent="0.25">
      <c r="A61" s="303">
        <v>22012600</v>
      </c>
      <c r="B61" s="304" t="s">
        <v>314</v>
      </c>
      <c r="C61" s="316">
        <f t="shared" si="0"/>
        <v>300000</v>
      </c>
      <c r="D61" s="305">
        <v>300000</v>
      </c>
      <c r="E61" s="305">
        <v>0</v>
      </c>
      <c r="F61" s="305">
        <v>0</v>
      </c>
    </row>
    <row r="62" spans="1:6" ht="55.5" customHeight="1" x14ac:dyDescent="0.25">
      <c r="A62" s="300">
        <v>22080000</v>
      </c>
      <c r="B62" s="301" t="s">
        <v>435</v>
      </c>
      <c r="C62" s="315">
        <f t="shared" si="0"/>
        <v>28000</v>
      </c>
      <c r="D62" s="302">
        <v>28000</v>
      </c>
      <c r="E62" s="302">
        <v>0</v>
      </c>
      <c r="F62" s="302">
        <v>0</v>
      </c>
    </row>
    <row r="63" spans="1:6" ht="60" x14ac:dyDescent="0.25">
      <c r="A63" s="303">
        <v>22080400</v>
      </c>
      <c r="B63" s="304" t="s">
        <v>436</v>
      </c>
      <c r="C63" s="316">
        <f t="shared" si="0"/>
        <v>28000</v>
      </c>
      <c r="D63" s="305">
        <v>28000</v>
      </c>
      <c r="E63" s="305">
        <v>0</v>
      </c>
      <c r="F63" s="305">
        <v>0</v>
      </c>
    </row>
    <row r="64" spans="1:6" x14ac:dyDescent="0.25">
      <c r="A64" s="300">
        <v>22090000</v>
      </c>
      <c r="B64" s="301" t="s">
        <v>29</v>
      </c>
      <c r="C64" s="315">
        <f t="shared" si="0"/>
        <v>60000</v>
      </c>
      <c r="D64" s="302">
        <v>60000</v>
      </c>
      <c r="E64" s="302">
        <v>0</v>
      </c>
      <c r="F64" s="302">
        <v>0</v>
      </c>
    </row>
    <row r="65" spans="1:6" ht="60" x14ac:dyDescent="0.25">
      <c r="A65" s="303">
        <v>22090100</v>
      </c>
      <c r="B65" s="304" t="s">
        <v>30</v>
      </c>
      <c r="C65" s="316">
        <f t="shared" si="0"/>
        <v>50000</v>
      </c>
      <c r="D65" s="305">
        <v>50000</v>
      </c>
      <c r="E65" s="305">
        <v>0</v>
      </c>
      <c r="F65" s="305">
        <v>0</v>
      </c>
    </row>
    <row r="66" spans="1:6" ht="45" x14ac:dyDescent="0.25">
      <c r="A66" s="303">
        <v>22090400</v>
      </c>
      <c r="B66" s="304" t="s">
        <v>31</v>
      </c>
      <c r="C66" s="316">
        <f t="shared" si="0"/>
        <v>10000</v>
      </c>
      <c r="D66" s="305">
        <v>10000</v>
      </c>
      <c r="E66" s="305">
        <v>0</v>
      </c>
      <c r="F66" s="305">
        <v>0</v>
      </c>
    </row>
    <row r="67" spans="1:6" ht="105" x14ac:dyDescent="0.25">
      <c r="A67" s="303">
        <v>22130000</v>
      </c>
      <c r="B67" s="304" t="s">
        <v>315</v>
      </c>
      <c r="C67" s="316">
        <f t="shared" si="0"/>
        <v>1260</v>
      </c>
      <c r="D67" s="305">
        <v>1260</v>
      </c>
      <c r="E67" s="305">
        <v>0</v>
      </c>
      <c r="F67" s="305">
        <v>0</v>
      </c>
    </row>
    <row r="68" spans="1:6" x14ac:dyDescent="0.25">
      <c r="A68" s="300">
        <v>24000000</v>
      </c>
      <c r="B68" s="301" t="s">
        <v>32</v>
      </c>
      <c r="C68" s="315">
        <f t="shared" si="0"/>
        <v>164060</v>
      </c>
      <c r="D68" s="302">
        <v>164060</v>
      </c>
      <c r="E68" s="302">
        <v>0</v>
      </c>
      <c r="F68" s="302">
        <v>0</v>
      </c>
    </row>
    <row r="69" spans="1:6" x14ac:dyDescent="0.25">
      <c r="A69" s="300">
        <v>24060000</v>
      </c>
      <c r="B69" s="301" t="s">
        <v>33</v>
      </c>
      <c r="C69" s="315">
        <f t="shared" si="0"/>
        <v>164060</v>
      </c>
      <c r="D69" s="302">
        <v>164060</v>
      </c>
      <c r="E69" s="302">
        <v>0</v>
      </c>
      <c r="F69" s="302">
        <v>0</v>
      </c>
    </row>
    <row r="70" spans="1:6" x14ac:dyDescent="0.25">
      <c r="A70" s="303">
        <v>24060300</v>
      </c>
      <c r="B70" s="304" t="s">
        <v>33</v>
      </c>
      <c r="C70" s="316">
        <f t="shared" si="0"/>
        <v>43680</v>
      </c>
      <c r="D70" s="305">
        <v>43680</v>
      </c>
      <c r="E70" s="305">
        <v>0</v>
      </c>
      <c r="F70" s="305">
        <v>0</v>
      </c>
    </row>
    <row r="71" spans="1:6" ht="120" x14ac:dyDescent="0.25">
      <c r="A71" s="303">
        <v>24062200</v>
      </c>
      <c r="B71" s="304" t="s">
        <v>495</v>
      </c>
      <c r="C71" s="316">
        <f t="shared" si="0"/>
        <v>120380</v>
      </c>
      <c r="D71" s="305">
        <v>120380</v>
      </c>
      <c r="E71" s="305">
        <v>0</v>
      </c>
      <c r="F71" s="305">
        <v>0</v>
      </c>
    </row>
    <row r="72" spans="1:6" ht="30" x14ac:dyDescent="0.25">
      <c r="A72" s="300">
        <v>25000000</v>
      </c>
      <c r="B72" s="301" t="s">
        <v>34</v>
      </c>
      <c r="C72" s="315">
        <f t="shared" si="0"/>
        <v>2402715</v>
      </c>
      <c r="D72" s="302">
        <v>0</v>
      </c>
      <c r="E72" s="302">
        <v>2402715</v>
      </c>
      <c r="F72" s="302">
        <v>0</v>
      </c>
    </row>
    <row r="73" spans="1:6" ht="45" x14ac:dyDescent="0.25">
      <c r="A73" s="300">
        <v>25010000</v>
      </c>
      <c r="B73" s="301" t="s">
        <v>35</v>
      </c>
      <c r="C73" s="315">
        <f t="shared" si="0"/>
        <v>2402715</v>
      </c>
      <c r="D73" s="302">
        <v>0</v>
      </c>
      <c r="E73" s="302">
        <v>2402715</v>
      </c>
      <c r="F73" s="302">
        <v>0</v>
      </c>
    </row>
    <row r="74" spans="1:6" ht="45" x14ac:dyDescent="0.25">
      <c r="A74" s="303">
        <v>25010100</v>
      </c>
      <c r="B74" s="304" t="s">
        <v>284</v>
      </c>
      <c r="C74" s="316">
        <f t="shared" si="0"/>
        <v>2324400</v>
      </c>
      <c r="D74" s="305">
        <v>0</v>
      </c>
      <c r="E74" s="305">
        <v>2324400</v>
      </c>
      <c r="F74" s="305">
        <v>0</v>
      </c>
    </row>
    <row r="75" spans="1:6" ht="30" x14ac:dyDescent="0.25">
      <c r="A75" s="303">
        <v>25010300</v>
      </c>
      <c r="B75" s="304" t="s">
        <v>36</v>
      </c>
      <c r="C75" s="316">
        <f t="shared" ref="C75:C100" si="1">D75+E75</f>
        <v>78315</v>
      </c>
      <c r="D75" s="305">
        <v>0</v>
      </c>
      <c r="E75" s="305">
        <v>78315</v>
      </c>
      <c r="F75" s="305">
        <v>0</v>
      </c>
    </row>
    <row r="76" spans="1:6" x14ac:dyDescent="0.25">
      <c r="A76" s="300">
        <v>30000000</v>
      </c>
      <c r="B76" s="301" t="s">
        <v>496</v>
      </c>
      <c r="C76" s="315">
        <f t="shared" si="1"/>
        <v>111750</v>
      </c>
      <c r="D76" s="302">
        <v>0</v>
      </c>
      <c r="E76" s="302">
        <v>111750</v>
      </c>
      <c r="F76" s="302">
        <v>111750</v>
      </c>
    </row>
    <row r="77" spans="1:6" ht="30" x14ac:dyDescent="0.25">
      <c r="A77" s="300">
        <v>33000000</v>
      </c>
      <c r="B77" s="301" t="s">
        <v>497</v>
      </c>
      <c r="C77" s="315">
        <f t="shared" si="1"/>
        <v>111750</v>
      </c>
      <c r="D77" s="302">
        <v>0</v>
      </c>
      <c r="E77" s="302">
        <v>111750</v>
      </c>
      <c r="F77" s="302">
        <v>111750</v>
      </c>
    </row>
    <row r="78" spans="1:6" x14ac:dyDescent="0.25">
      <c r="A78" s="300">
        <v>33010000</v>
      </c>
      <c r="B78" s="301" t="s">
        <v>498</v>
      </c>
      <c r="C78" s="315">
        <f t="shared" si="1"/>
        <v>111750</v>
      </c>
      <c r="D78" s="302">
        <v>0</v>
      </c>
      <c r="E78" s="302">
        <v>111750</v>
      </c>
      <c r="F78" s="302">
        <v>111750</v>
      </c>
    </row>
    <row r="79" spans="1:6" ht="90" x14ac:dyDescent="0.25">
      <c r="A79" s="303">
        <v>33010100</v>
      </c>
      <c r="B79" s="304" t="s">
        <v>499</v>
      </c>
      <c r="C79" s="316">
        <f t="shared" si="1"/>
        <v>111750</v>
      </c>
      <c r="D79" s="305">
        <v>0</v>
      </c>
      <c r="E79" s="305">
        <v>111750</v>
      </c>
      <c r="F79" s="305">
        <v>111750</v>
      </c>
    </row>
    <row r="80" spans="1:6" ht="30" x14ac:dyDescent="0.25">
      <c r="A80" s="317"/>
      <c r="B80" s="318" t="s">
        <v>37</v>
      </c>
      <c r="C80" s="315">
        <f t="shared" si="1"/>
        <v>84714328</v>
      </c>
      <c r="D80" s="315">
        <v>82106491</v>
      </c>
      <c r="E80" s="315">
        <v>2607837</v>
      </c>
      <c r="F80" s="315">
        <v>111750</v>
      </c>
    </row>
    <row r="81" spans="1:6" x14ac:dyDescent="0.25">
      <c r="A81" s="300">
        <v>40000000</v>
      </c>
      <c r="B81" s="301" t="s">
        <v>38</v>
      </c>
      <c r="C81" s="315">
        <f t="shared" si="1"/>
        <v>84412517</v>
      </c>
      <c r="D81" s="302">
        <v>80153517</v>
      </c>
      <c r="E81" s="302">
        <v>4259000</v>
      </c>
      <c r="F81" s="302">
        <v>0</v>
      </c>
    </row>
    <row r="82" spans="1:6" x14ac:dyDescent="0.25">
      <c r="A82" s="300">
        <v>41000000</v>
      </c>
      <c r="B82" s="301" t="s">
        <v>39</v>
      </c>
      <c r="C82" s="315">
        <f t="shared" si="1"/>
        <v>84412517</v>
      </c>
      <c r="D82" s="302">
        <v>80153517</v>
      </c>
      <c r="E82" s="302">
        <v>4259000</v>
      </c>
      <c r="F82" s="302">
        <v>0</v>
      </c>
    </row>
    <row r="83" spans="1:6" ht="30" x14ac:dyDescent="0.25">
      <c r="A83" s="300">
        <v>41020000</v>
      </c>
      <c r="B83" s="301" t="s">
        <v>40</v>
      </c>
      <c r="C83" s="315">
        <f t="shared" si="1"/>
        <v>6500900</v>
      </c>
      <c r="D83" s="302">
        <v>6500900</v>
      </c>
      <c r="E83" s="302">
        <v>0</v>
      </c>
      <c r="F83" s="302">
        <v>0</v>
      </c>
    </row>
    <row r="84" spans="1:6" x14ac:dyDescent="0.25">
      <c r="A84" s="303">
        <v>41020100</v>
      </c>
      <c r="B84" s="304" t="s">
        <v>316</v>
      </c>
      <c r="C84" s="316">
        <f t="shared" si="1"/>
        <v>6500900</v>
      </c>
      <c r="D84" s="305">
        <v>6500900</v>
      </c>
      <c r="E84" s="305">
        <v>0</v>
      </c>
      <c r="F84" s="305">
        <v>0</v>
      </c>
    </row>
    <row r="85" spans="1:6" ht="30" x14ac:dyDescent="0.25">
      <c r="A85" s="300">
        <v>41030000</v>
      </c>
      <c r="B85" s="301" t="s">
        <v>317</v>
      </c>
      <c r="C85" s="315">
        <f t="shared" si="1"/>
        <v>62302847</v>
      </c>
      <c r="D85" s="302">
        <v>62302847</v>
      </c>
      <c r="E85" s="302">
        <v>0</v>
      </c>
      <c r="F85" s="302">
        <v>0</v>
      </c>
    </row>
    <row r="86" spans="1:6" ht="60" x14ac:dyDescent="0.25">
      <c r="A86" s="303">
        <v>41033200</v>
      </c>
      <c r="B86" s="304" t="s">
        <v>437</v>
      </c>
      <c r="C86" s="316">
        <f t="shared" si="1"/>
        <v>4279400</v>
      </c>
      <c r="D86" s="305">
        <v>4279400</v>
      </c>
      <c r="E86" s="305">
        <v>0</v>
      </c>
      <c r="F86" s="305">
        <v>0</v>
      </c>
    </row>
    <row r="87" spans="1:6" ht="30" x14ac:dyDescent="0.25">
      <c r="A87" s="303">
        <v>41033900</v>
      </c>
      <c r="B87" s="304" t="s">
        <v>318</v>
      </c>
      <c r="C87" s="316">
        <f t="shared" si="1"/>
        <v>42207700</v>
      </c>
      <c r="D87" s="305">
        <v>42207700</v>
      </c>
      <c r="E87" s="305">
        <v>0</v>
      </c>
      <c r="F87" s="305">
        <v>0</v>
      </c>
    </row>
    <row r="88" spans="1:6" ht="30" x14ac:dyDescent="0.25">
      <c r="A88" s="303">
        <v>41034200</v>
      </c>
      <c r="B88" s="304" t="s">
        <v>319</v>
      </c>
      <c r="C88" s="316">
        <f t="shared" si="1"/>
        <v>13524300</v>
      </c>
      <c r="D88" s="305">
        <v>13524300</v>
      </c>
      <c r="E88" s="305">
        <v>0</v>
      </c>
      <c r="F88" s="305">
        <v>0</v>
      </c>
    </row>
    <row r="89" spans="1:6" ht="60" x14ac:dyDescent="0.25">
      <c r="A89" s="303">
        <v>41034500</v>
      </c>
      <c r="B89" s="304" t="s">
        <v>345</v>
      </c>
      <c r="C89" s="316">
        <f t="shared" si="1"/>
        <v>2291447</v>
      </c>
      <c r="D89" s="305">
        <v>2291447</v>
      </c>
      <c r="E89" s="305">
        <v>0</v>
      </c>
      <c r="F89" s="305">
        <v>0</v>
      </c>
    </row>
    <row r="90" spans="1:6" ht="30" x14ac:dyDescent="0.25">
      <c r="A90" s="300">
        <v>41040000</v>
      </c>
      <c r="B90" s="301" t="s">
        <v>41</v>
      </c>
      <c r="C90" s="315">
        <f t="shared" si="1"/>
        <v>5520000</v>
      </c>
      <c r="D90" s="302">
        <v>5520000</v>
      </c>
      <c r="E90" s="302">
        <v>0</v>
      </c>
      <c r="F90" s="302">
        <v>0</v>
      </c>
    </row>
    <row r="91" spans="1:6" ht="90" x14ac:dyDescent="0.25">
      <c r="A91" s="303">
        <v>41040200</v>
      </c>
      <c r="B91" s="304" t="s">
        <v>42</v>
      </c>
      <c r="C91" s="316">
        <f t="shared" si="1"/>
        <v>5520000</v>
      </c>
      <c r="D91" s="305">
        <v>5520000</v>
      </c>
      <c r="E91" s="305">
        <v>0</v>
      </c>
      <c r="F91" s="305">
        <v>0</v>
      </c>
    </row>
    <row r="92" spans="1:6" ht="30" x14ac:dyDescent="0.25">
      <c r="A92" s="300">
        <v>41050000</v>
      </c>
      <c r="B92" s="301" t="s">
        <v>43</v>
      </c>
      <c r="C92" s="315">
        <f t="shared" si="1"/>
        <v>10088770</v>
      </c>
      <c r="D92" s="302">
        <v>5829770</v>
      </c>
      <c r="E92" s="302">
        <v>4259000</v>
      </c>
      <c r="F92" s="302">
        <v>0</v>
      </c>
    </row>
    <row r="93" spans="1:6" ht="60" x14ac:dyDescent="0.25">
      <c r="A93" s="303">
        <v>41051000</v>
      </c>
      <c r="B93" s="304" t="s">
        <v>276</v>
      </c>
      <c r="C93" s="316">
        <f t="shared" si="1"/>
        <v>743000</v>
      </c>
      <c r="D93" s="305">
        <v>743000</v>
      </c>
      <c r="E93" s="305">
        <v>0</v>
      </c>
      <c r="F93" s="305">
        <v>0</v>
      </c>
    </row>
    <row r="94" spans="1:6" ht="60" x14ac:dyDescent="0.25">
      <c r="A94" s="303">
        <v>41051100</v>
      </c>
      <c r="B94" s="304" t="s">
        <v>320</v>
      </c>
      <c r="C94" s="316">
        <f t="shared" si="1"/>
        <v>1776350</v>
      </c>
      <c r="D94" s="305">
        <v>1776350</v>
      </c>
      <c r="E94" s="305">
        <v>0</v>
      </c>
      <c r="F94" s="305">
        <v>0</v>
      </c>
    </row>
    <row r="95" spans="1:6" ht="75" x14ac:dyDescent="0.25">
      <c r="A95" s="303">
        <v>41051200</v>
      </c>
      <c r="B95" s="304" t="s">
        <v>277</v>
      </c>
      <c r="C95" s="316">
        <f t="shared" si="1"/>
        <v>557667</v>
      </c>
      <c r="D95" s="305">
        <v>557667</v>
      </c>
      <c r="E95" s="305">
        <v>0</v>
      </c>
      <c r="F95" s="305">
        <v>0</v>
      </c>
    </row>
    <row r="96" spans="1:6" ht="90" x14ac:dyDescent="0.25">
      <c r="A96" s="303">
        <v>41051400</v>
      </c>
      <c r="B96" s="304" t="s">
        <v>424</v>
      </c>
      <c r="C96" s="316">
        <f t="shared" si="1"/>
        <v>566479</v>
      </c>
      <c r="D96" s="305">
        <v>566479</v>
      </c>
      <c r="E96" s="305">
        <v>0</v>
      </c>
      <c r="F96" s="305">
        <v>0</v>
      </c>
    </row>
    <row r="97" spans="1:6" ht="30" x14ac:dyDescent="0.25">
      <c r="A97" s="303">
        <v>41053600</v>
      </c>
      <c r="B97" s="304" t="s">
        <v>425</v>
      </c>
      <c r="C97" s="316">
        <f t="shared" si="1"/>
        <v>4259000</v>
      </c>
      <c r="D97" s="305">
        <v>0</v>
      </c>
      <c r="E97" s="305">
        <v>4259000</v>
      </c>
      <c r="F97" s="305">
        <v>0</v>
      </c>
    </row>
    <row r="98" spans="1:6" x14ac:dyDescent="0.25">
      <c r="A98" s="303">
        <v>41053900</v>
      </c>
      <c r="B98" s="304" t="s">
        <v>44</v>
      </c>
      <c r="C98" s="316">
        <f t="shared" si="1"/>
        <v>308351</v>
      </c>
      <c r="D98" s="305">
        <v>308351</v>
      </c>
      <c r="E98" s="305">
        <v>0</v>
      </c>
      <c r="F98" s="305">
        <v>0</v>
      </c>
    </row>
    <row r="99" spans="1:6" ht="75" x14ac:dyDescent="0.25">
      <c r="A99" s="303">
        <v>41054300</v>
      </c>
      <c r="B99" s="304" t="s">
        <v>451</v>
      </c>
      <c r="C99" s="316">
        <f t="shared" si="1"/>
        <v>1877923</v>
      </c>
      <c r="D99" s="305">
        <v>1877923</v>
      </c>
      <c r="E99" s="305">
        <v>0</v>
      </c>
      <c r="F99" s="305">
        <v>0</v>
      </c>
    </row>
    <row r="100" spans="1:6" ht="22.5" customHeight="1" x14ac:dyDescent="0.25">
      <c r="A100" s="319" t="s">
        <v>46</v>
      </c>
      <c r="B100" s="318" t="s">
        <v>45</v>
      </c>
      <c r="C100" s="315">
        <f t="shared" si="1"/>
        <v>169126845</v>
      </c>
      <c r="D100" s="315">
        <v>162260008</v>
      </c>
      <c r="E100" s="315">
        <v>6866837</v>
      </c>
      <c r="F100" s="315">
        <v>111750</v>
      </c>
    </row>
    <row r="103" spans="1:6" x14ac:dyDescent="0.25">
      <c r="B103" s="306" t="s">
        <v>47</v>
      </c>
      <c r="E103" s="306" t="s">
        <v>490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>
      <selection activeCell="D2" sqref="D2:F3"/>
    </sheetView>
  </sheetViews>
  <sheetFormatPr defaultRowHeight="15" x14ac:dyDescent="0.25"/>
  <cols>
    <col min="1" max="1" width="11.28515625" style="283" customWidth="1"/>
    <col min="2" max="2" width="41" style="283" customWidth="1"/>
    <col min="3" max="3" width="14.7109375" style="283" customWidth="1"/>
    <col min="4" max="6" width="14.140625" style="283" customWidth="1"/>
    <col min="7" max="16384" width="9.140625" style="283"/>
  </cols>
  <sheetData>
    <row r="1" spans="1:6" ht="24.75" customHeight="1" x14ac:dyDescent="0.25">
      <c r="D1" s="287" t="s">
        <v>57</v>
      </c>
      <c r="E1" s="287"/>
      <c r="F1" s="287"/>
    </row>
    <row r="2" spans="1:6" ht="36.75" customHeight="1" x14ac:dyDescent="0.25">
      <c r="D2" s="331" t="s">
        <v>503</v>
      </c>
      <c r="E2" s="340"/>
      <c r="F2" s="340"/>
    </row>
    <row r="3" spans="1:6" x14ac:dyDescent="0.25">
      <c r="D3" s="340"/>
      <c r="E3" s="340"/>
      <c r="F3" s="340"/>
    </row>
    <row r="4" spans="1:6" x14ac:dyDescent="0.25">
      <c r="B4" s="288"/>
    </row>
    <row r="5" spans="1:6" ht="25.5" customHeight="1" x14ac:dyDescent="0.3">
      <c r="A5" s="341" t="s">
        <v>487</v>
      </c>
      <c r="B5" s="342"/>
      <c r="C5" s="342"/>
      <c r="D5" s="342"/>
      <c r="E5" s="342"/>
      <c r="F5" s="342"/>
    </row>
    <row r="6" spans="1:6" x14ac:dyDescent="0.25">
      <c r="F6" s="284" t="s">
        <v>1</v>
      </c>
    </row>
    <row r="7" spans="1:6" x14ac:dyDescent="0.25">
      <c r="A7" s="343" t="s">
        <v>2</v>
      </c>
      <c r="B7" s="343" t="s">
        <v>56</v>
      </c>
      <c r="C7" s="344" t="s">
        <v>4</v>
      </c>
      <c r="D7" s="343" t="s">
        <v>5</v>
      </c>
      <c r="E7" s="343" t="s">
        <v>6</v>
      </c>
      <c r="F7" s="343"/>
    </row>
    <row r="8" spans="1:6" x14ac:dyDescent="0.25">
      <c r="A8" s="343"/>
      <c r="B8" s="343"/>
      <c r="C8" s="344"/>
      <c r="D8" s="343"/>
      <c r="E8" s="343" t="s">
        <v>7</v>
      </c>
      <c r="F8" s="343" t="s">
        <v>8</v>
      </c>
    </row>
    <row r="9" spans="1:6" x14ac:dyDescent="0.25">
      <c r="A9" s="343"/>
      <c r="B9" s="343"/>
      <c r="C9" s="344"/>
      <c r="D9" s="343"/>
      <c r="E9" s="343"/>
      <c r="F9" s="343"/>
    </row>
    <row r="10" spans="1:6" x14ac:dyDescent="0.25">
      <c r="A10" s="285">
        <v>1</v>
      </c>
      <c r="B10" s="285">
        <v>2</v>
      </c>
      <c r="C10" s="309">
        <v>3</v>
      </c>
      <c r="D10" s="285">
        <v>4</v>
      </c>
      <c r="E10" s="285">
        <v>5</v>
      </c>
      <c r="F10" s="285">
        <v>6</v>
      </c>
    </row>
    <row r="11" spans="1:6" ht="21" customHeight="1" x14ac:dyDescent="0.25">
      <c r="A11" s="337" t="s">
        <v>55</v>
      </c>
      <c r="B11" s="338"/>
      <c r="C11" s="338"/>
      <c r="D11" s="338"/>
      <c r="E11" s="338"/>
      <c r="F11" s="339"/>
    </row>
    <row r="12" spans="1:6" x14ac:dyDescent="0.25">
      <c r="A12" s="289">
        <v>200000</v>
      </c>
      <c r="B12" s="290" t="s">
        <v>54</v>
      </c>
      <c r="C12" s="310">
        <f t="shared" ref="C12:C16" si="0">D12+E12</f>
        <v>13902030</v>
      </c>
      <c r="D12" s="291">
        <v>-16795993</v>
      </c>
      <c r="E12" s="291">
        <v>30698023</v>
      </c>
      <c r="F12" s="291">
        <v>30593745</v>
      </c>
    </row>
    <row r="13" spans="1:6" ht="30" x14ac:dyDescent="0.25">
      <c r="A13" s="289">
        <v>208000</v>
      </c>
      <c r="B13" s="290" t="s">
        <v>53</v>
      </c>
      <c r="C13" s="310">
        <f t="shared" si="0"/>
        <v>13902030</v>
      </c>
      <c r="D13" s="291">
        <v>-16795993</v>
      </c>
      <c r="E13" s="291">
        <v>30698023</v>
      </c>
      <c r="F13" s="291">
        <v>30593745</v>
      </c>
    </row>
    <row r="14" spans="1:6" x14ac:dyDescent="0.25">
      <c r="A14" s="292">
        <v>208100</v>
      </c>
      <c r="B14" s="293" t="s">
        <v>285</v>
      </c>
      <c r="C14" s="311">
        <f t="shared" si="0"/>
        <v>13902030</v>
      </c>
      <c r="D14" s="294">
        <v>5130646</v>
      </c>
      <c r="E14" s="294">
        <v>8771384</v>
      </c>
      <c r="F14" s="294">
        <v>8667106</v>
      </c>
    </row>
    <row r="15" spans="1:6" ht="45" x14ac:dyDescent="0.25">
      <c r="A15" s="292">
        <v>208400</v>
      </c>
      <c r="B15" s="293" t="s">
        <v>50</v>
      </c>
      <c r="C15" s="311">
        <f t="shared" si="0"/>
        <v>0</v>
      </c>
      <c r="D15" s="294">
        <v>-21926639</v>
      </c>
      <c r="E15" s="294">
        <v>21926639</v>
      </c>
      <c r="F15" s="294">
        <v>21926639</v>
      </c>
    </row>
    <row r="16" spans="1:6" x14ac:dyDescent="0.25">
      <c r="A16" s="312" t="s">
        <v>46</v>
      </c>
      <c r="B16" s="313" t="s">
        <v>49</v>
      </c>
      <c r="C16" s="310">
        <f t="shared" si="0"/>
        <v>13902030</v>
      </c>
      <c r="D16" s="310">
        <v>-16795993</v>
      </c>
      <c r="E16" s="310">
        <v>30698023</v>
      </c>
      <c r="F16" s="310">
        <v>30593745</v>
      </c>
    </row>
    <row r="17" spans="1:6" ht="21" customHeight="1" x14ac:dyDescent="0.25">
      <c r="A17" s="337" t="s">
        <v>488</v>
      </c>
      <c r="B17" s="338"/>
      <c r="C17" s="338"/>
      <c r="D17" s="338"/>
      <c r="E17" s="338"/>
      <c r="F17" s="339"/>
    </row>
    <row r="18" spans="1:6" x14ac:dyDescent="0.25">
      <c r="A18" s="289">
        <v>600000</v>
      </c>
      <c r="B18" s="290" t="s">
        <v>52</v>
      </c>
      <c r="C18" s="310">
        <f t="shared" ref="C18:C24" si="1">D18+E18</f>
        <v>13902030</v>
      </c>
      <c r="D18" s="291">
        <v>-16795993</v>
      </c>
      <c r="E18" s="291">
        <v>30698023</v>
      </c>
      <c r="F18" s="291">
        <v>30593745</v>
      </c>
    </row>
    <row r="19" spans="1:6" x14ac:dyDescent="0.25">
      <c r="A19" s="289">
        <v>602000</v>
      </c>
      <c r="B19" s="290" t="s">
        <v>51</v>
      </c>
      <c r="C19" s="310">
        <f t="shared" si="1"/>
        <v>13902030</v>
      </c>
      <c r="D19" s="291">
        <v>-16795993</v>
      </c>
      <c r="E19" s="291">
        <v>30698023</v>
      </c>
      <c r="F19" s="291">
        <v>30593745</v>
      </c>
    </row>
    <row r="20" spans="1:6" x14ac:dyDescent="0.25">
      <c r="A20" s="292">
        <v>602100</v>
      </c>
      <c r="B20" s="293" t="s">
        <v>285</v>
      </c>
      <c r="C20" s="311">
        <f t="shared" si="1"/>
        <v>13902030</v>
      </c>
      <c r="D20" s="294">
        <v>5130646</v>
      </c>
      <c r="E20" s="294">
        <v>8771384</v>
      </c>
      <c r="F20" s="294">
        <v>8667106</v>
      </c>
    </row>
    <row r="21" spans="1:6" ht="45" x14ac:dyDescent="0.25">
      <c r="A21" s="292">
        <v>602400</v>
      </c>
      <c r="B21" s="293" t="s">
        <v>50</v>
      </c>
      <c r="C21" s="311">
        <f t="shared" si="1"/>
        <v>0</v>
      </c>
      <c r="D21" s="294">
        <v>-21926639</v>
      </c>
      <c r="E21" s="294">
        <v>21926639</v>
      </c>
      <c r="F21" s="294">
        <v>21926639</v>
      </c>
    </row>
    <row r="22" spans="1:6" ht="30" x14ac:dyDescent="0.25">
      <c r="A22" s="289">
        <v>603000</v>
      </c>
      <c r="B22" s="290" t="s">
        <v>489</v>
      </c>
      <c r="C22" s="310">
        <f t="shared" si="1"/>
        <v>0</v>
      </c>
      <c r="D22" s="291">
        <v>0</v>
      </c>
      <c r="E22" s="291">
        <v>0</v>
      </c>
      <c r="F22" s="291">
        <v>0</v>
      </c>
    </row>
    <row r="23" spans="1:6" ht="30" x14ac:dyDescent="0.25">
      <c r="A23" s="292">
        <v>603000</v>
      </c>
      <c r="B23" s="293" t="s">
        <v>489</v>
      </c>
      <c r="C23" s="311">
        <f t="shared" si="1"/>
        <v>0</v>
      </c>
      <c r="D23" s="294">
        <v>0</v>
      </c>
      <c r="E23" s="294">
        <v>0</v>
      </c>
      <c r="F23" s="294">
        <v>0</v>
      </c>
    </row>
    <row r="24" spans="1:6" x14ac:dyDescent="0.25">
      <c r="A24" s="312" t="s">
        <v>46</v>
      </c>
      <c r="B24" s="313" t="s">
        <v>49</v>
      </c>
      <c r="C24" s="310">
        <f t="shared" si="1"/>
        <v>13902030</v>
      </c>
      <c r="D24" s="310">
        <v>-16795993</v>
      </c>
      <c r="E24" s="310">
        <v>30698023</v>
      </c>
      <c r="F24" s="310">
        <v>30593745</v>
      </c>
    </row>
    <row r="27" spans="1:6" x14ac:dyDescent="0.25">
      <c r="B27" s="286" t="s">
        <v>47</v>
      </c>
      <c r="E27" s="286" t="s">
        <v>490</v>
      </c>
    </row>
  </sheetData>
  <mergeCells count="11">
    <mergeCell ref="A11:F11"/>
    <mergeCell ref="A17:F17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workbookViewId="0">
      <selection activeCell="M2" sqref="M2:O3"/>
    </sheetView>
  </sheetViews>
  <sheetFormatPr defaultRowHeight="15" x14ac:dyDescent="0.25"/>
  <cols>
    <col min="1" max="3" width="12" style="283" customWidth="1"/>
    <col min="4" max="4" width="40.7109375" style="283" customWidth="1"/>
    <col min="5" max="16" width="13.7109375" style="283" customWidth="1"/>
    <col min="17" max="16384" width="9.140625" style="283"/>
  </cols>
  <sheetData>
    <row r="1" spans="1:16" x14ac:dyDescent="0.25">
      <c r="M1" s="283" t="s">
        <v>233</v>
      </c>
    </row>
    <row r="2" spans="1:16" x14ac:dyDescent="0.25">
      <c r="M2" s="428" t="s">
        <v>504</v>
      </c>
      <c r="N2" s="345"/>
      <c r="O2" s="345"/>
    </row>
    <row r="3" spans="1:16" ht="37.5" customHeight="1" x14ac:dyDescent="0.25">
      <c r="M3" s="345"/>
      <c r="N3" s="345"/>
      <c r="O3" s="345"/>
    </row>
    <row r="5" spans="1:16" x14ac:dyDescent="0.25">
      <c r="A5" s="346" t="s">
        <v>484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</row>
    <row r="6" spans="1:16" x14ac:dyDescent="0.25">
      <c r="A6" s="346" t="s">
        <v>485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</row>
    <row r="7" spans="1:16" x14ac:dyDescent="0.25">
      <c r="P7" s="284" t="s">
        <v>232</v>
      </c>
    </row>
    <row r="8" spans="1:16" x14ac:dyDescent="0.25">
      <c r="A8" s="348" t="s">
        <v>231</v>
      </c>
      <c r="B8" s="348" t="s">
        <v>230</v>
      </c>
      <c r="C8" s="348" t="s">
        <v>229</v>
      </c>
      <c r="D8" s="343" t="s">
        <v>283</v>
      </c>
      <c r="E8" s="343" t="s">
        <v>5</v>
      </c>
      <c r="F8" s="343"/>
      <c r="G8" s="343"/>
      <c r="H8" s="343"/>
      <c r="I8" s="343"/>
      <c r="J8" s="343" t="s">
        <v>6</v>
      </c>
      <c r="K8" s="343"/>
      <c r="L8" s="343"/>
      <c r="M8" s="343"/>
      <c r="N8" s="343"/>
      <c r="O8" s="343"/>
      <c r="P8" s="344" t="s">
        <v>228</v>
      </c>
    </row>
    <row r="9" spans="1:16" x14ac:dyDescent="0.25">
      <c r="A9" s="343"/>
      <c r="B9" s="343"/>
      <c r="C9" s="343"/>
      <c r="D9" s="343"/>
      <c r="E9" s="344" t="s">
        <v>7</v>
      </c>
      <c r="F9" s="343" t="s">
        <v>227</v>
      </c>
      <c r="G9" s="343" t="s">
        <v>226</v>
      </c>
      <c r="H9" s="343"/>
      <c r="I9" s="343" t="s">
        <v>225</v>
      </c>
      <c r="J9" s="344" t="s">
        <v>7</v>
      </c>
      <c r="K9" s="343" t="s">
        <v>8</v>
      </c>
      <c r="L9" s="343" t="s">
        <v>227</v>
      </c>
      <c r="M9" s="343" t="s">
        <v>226</v>
      </c>
      <c r="N9" s="343"/>
      <c r="O9" s="343" t="s">
        <v>225</v>
      </c>
      <c r="P9" s="344"/>
    </row>
    <row r="10" spans="1:16" x14ac:dyDescent="0.25">
      <c r="A10" s="343"/>
      <c r="B10" s="343"/>
      <c r="C10" s="343"/>
      <c r="D10" s="343"/>
      <c r="E10" s="344"/>
      <c r="F10" s="343"/>
      <c r="G10" s="343" t="s">
        <v>224</v>
      </c>
      <c r="H10" s="343" t="s">
        <v>223</v>
      </c>
      <c r="I10" s="343"/>
      <c r="J10" s="344"/>
      <c r="K10" s="343"/>
      <c r="L10" s="343"/>
      <c r="M10" s="343" t="s">
        <v>224</v>
      </c>
      <c r="N10" s="343" t="s">
        <v>223</v>
      </c>
      <c r="O10" s="343"/>
      <c r="P10" s="344"/>
    </row>
    <row r="11" spans="1:16" ht="44.25" customHeight="1" x14ac:dyDescent="0.25">
      <c r="A11" s="343"/>
      <c r="B11" s="343"/>
      <c r="C11" s="343"/>
      <c r="D11" s="343"/>
      <c r="E11" s="344"/>
      <c r="F11" s="343"/>
      <c r="G11" s="343"/>
      <c r="H11" s="343"/>
      <c r="I11" s="343"/>
      <c r="J11" s="344"/>
      <c r="K11" s="343"/>
      <c r="L11" s="343"/>
      <c r="M11" s="343"/>
      <c r="N11" s="343"/>
      <c r="O11" s="343"/>
      <c r="P11" s="344"/>
    </row>
    <row r="12" spans="1:16" x14ac:dyDescent="0.25">
      <c r="A12" s="285">
        <v>1</v>
      </c>
      <c r="B12" s="285">
        <v>2</v>
      </c>
      <c r="C12" s="285">
        <v>3</v>
      </c>
      <c r="D12" s="285">
        <v>4</v>
      </c>
      <c r="E12" s="309">
        <v>5</v>
      </c>
      <c r="F12" s="285">
        <v>6</v>
      </c>
      <c r="G12" s="285">
        <v>7</v>
      </c>
      <c r="H12" s="285">
        <v>8</v>
      </c>
      <c r="I12" s="285">
        <v>9</v>
      </c>
      <c r="J12" s="309">
        <v>10</v>
      </c>
      <c r="K12" s="285">
        <v>11</v>
      </c>
      <c r="L12" s="285">
        <v>12</v>
      </c>
      <c r="M12" s="285">
        <v>13</v>
      </c>
      <c r="N12" s="285">
        <v>14</v>
      </c>
      <c r="O12" s="285">
        <v>15</v>
      </c>
      <c r="P12" s="309">
        <v>16</v>
      </c>
    </row>
    <row r="13" spans="1:16" x14ac:dyDescent="0.25">
      <c r="A13" s="320" t="s">
        <v>222</v>
      </c>
      <c r="B13" s="325"/>
      <c r="C13" s="326"/>
      <c r="D13" s="327" t="s">
        <v>500</v>
      </c>
      <c r="E13" s="328">
        <v>24337768</v>
      </c>
      <c r="F13" s="328">
        <v>15969319</v>
      </c>
      <c r="G13" s="328">
        <v>9875606</v>
      </c>
      <c r="H13" s="328">
        <v>290000</v>
      </c>
      <c r="I13" s="328">
        <v>8368449</v>
      </c>
      <c r="J13" s="328">
        <v>24690164</v>
      </c>
      <c r="K13" s="328">
        <v>20193514</v>
      </c>
      <c r="L13" s="328">
        <v>237650</v>
      </c>
      <c r="M13" s="328">
        <v>0</v>
      </c>
      <c r="N13" s="328">
        <v>0</v>
      </c>
      <c r="O13" s="328">
        <v>24452514</v>
      </c>
      <c r="P13" s="328">
        <v>49027932</v>
      </c>
    </row>
    <row r="14" spans="1:16" x14ac:dyDescent="0.25">
      <c r="A14" s="320" t="s">
        <v>221</v>
      </c>
      <c r="B14" s="325"/>
      <c r="C14" s="326"/>
      <c r="D14" s="327" t="s">
        <v>500</v>
      </c>
      <c r="E14" s="328">
        <v>24337768</v>
      </c>
      <c r="F14" s="328">
        <v>15969319</v>
      </c>
      <c r="G14" s="328">
        <v>9875606</v>
      </c>
      <c r="H14" s="328">
        <v>290000</v>
      </c>
      <c r="I14" s="328">
        <v>8368449</v>
      </c>
      <c r="J14" s="328">
        <v>24690164</v>
      </c>
      <c r="K14" s="328">
        <v>20193514</v>
      </c>
      <c r="L14" s="328">
        <v>237650</v>
      </c>
      <c r="M14" s="328">
        <v>0</v>
      </c>
      <c r="N14" s="328">
        <v>0</v>
      </c>
      <c r="O14" s="328">
        <v>24452514</v>
      </c>
      <c r="P14" s="328">
        <v>49027932</v>
      </c>
    </row>
    <row r="15" spans="1:16" ht="63.75" x14ac:dyDescent="0.25">
      <c r="A15" s="321" t="s">
        <v>220</v>
      </c>
      <c r="B15" s="321" t="s">
        <v>219</v>
      </c>
      <c r="C15" s="322" t="s">
        <v>69</v>
      </c>
      <c r="D15" s="323" t="s">
        <v>218</v>
      </c>
      <c r="E15" s="329">
        <v>12587265</v>
      </c>
      <c r="F15" s="324">
        <v>12587265</v>
      </c>
      <c r="G15" s="324">
        <v>9542200</v>
      </c>
      <c r="H15" s="324">
        <v>290000</v>
      </c>
      <c r="I15" s="324">
        <v>0</v>
      </c>
      <c r="J15" s="329">
        <v>175000</v>
      </c>
      <c r="K15" s="324">
        <v>135000</v>
      </c>
      <c r="L15" s="324">
        <v>40000</v>
      </c>
      <c r="M15" s="324">
        <v>0</v>
      </c>
      <c r="N15" s="324">
        <v>0</v>
      </c>
      <c r="O15" s="324">
        <v>135000</v>
      </c>
      <c r="P15" s="329">
        <v>12762265</v>
      </c>
    </row>
    <row r="16" spans="1:16" x14ac:dyDescent="0.25">
      <c r="A16" s="321" t="s">
        <v>217</v>
      </c>
      <c r="B16" s="321" t="s">
        <v>58</v>
      </c>
      <c r="C16" s="322" t="s">
        <v>65</v>
      </c>
      <c r="D16" s="323" t="s">
        <v>97</v>
      </c>
      <c r="E16" s="329">
        <v>155000</v>
      </c>
      <c r="F16" s="324">
        <v>155000</v>
      </c>
      <c r="G16" s="324">
        <v>0</v>
      </c>
      <c r="H16" s="324">
        <v>0</v>
      </c>
      <c r="I16" s="324">
        <v>0</v>
      </c>
      <c r="J16" s="329">
        <v>0</v>
      </c>
      <c r="K16" s="324">
        <v>0</v>
      </c>
      <c r="L16" s="324">
        <v>0</v>
      </c>
      <c r="M16" s="324">
        <v>0</v>
      </c>
      <c r="N16" s="324">
        <v>0</v>
      </c>
      <c r="O16" s="324">
        <v>0</v>
      </c>
      <c r="P16" s="329">
        <v>155000</v>
      </c>
    </row>
    <row r="17" spans="1:16" ht="25.5" x14ac:dyDescent="0.25">
      <c r="A17" s="321" t="s">
        <v>216</v>
      </c>
      <c r="B17" s="321" t="s">
        <v>215</v>
      </c>
      <c r="C17" s="322" t="s">
        <v>115</v>
      </c>
      <c r="D17" s="323" t="s">
        <v>214</v>
      </c>
      <c r="E17" s="329">
        <v>38000</v>
      </c>
      <c r="F17" s="324">
        <v>38000</v>
      </c>
      <c r="G17" s="324">
        <v>0</v>
      </c>
      <c r="H17" s="324">
        <v>0</v>
      </c>
      <c r="I17" s="324">
        <v>0</v>
      </c>
      <c r="J17" s="329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9">
        <v>38000</v>
      </c>
    </row>
    <row r="18" spans="1:16" x14ac:dyDescent="0.25">
      <c r="A18" s="321" t="s">
        <v>213</v>
      </c>
      <c r="B18" s="321" t="s">
        <v>212</v>
      </c>
      <c r="C18" s="322" t="s">
        <v>211</v>
      </c>
      <c r="D18" s="323" t="s">
        <v>210</v>
      </c>
      <c r="E18" s="329">
        <v>22000</v>
      </c>
      <c r="F18" s="324">
        <v>22000</v>
      </c>
      <c r="G18" s="324">
        <v>18000</v>
      </c>
      <c r="H18" s="324">
        <v>0</v>
      </c>
      <c r="I18" s="324">
        <v>0</v>
      </c>
      <c r="J18" s="329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9">
        <v>22000</v>
      </c>
    </row>
    <row r="19" spans="1:16" ht="51" x14ac:dyDescent="0.25">
      <c r="A19" s="321" t="s">
        <v>209</v>
      </c>
      <c r="B19" s="321" t="s">
        <v>208</v>
      </c>
      <c r="C19" s="322" t="s">
        <v>146</v>
      </c>
      <c r="D19" s="323" t="s">
        <v>207</v>
      </c>
      <c r="E19" s="329">
        <v>56426</v>
      </c>
      <c r="F19" s="324">
        <v>56426</v>
      </c>
      <c r="G19" s="324">
        <v>0</v>
      </c>
      <c r="H19" s="324">
        <v>0</v>
      </c>
      <c r="I19" s="324">
        <v>0</v>
      </c>
      <c r="J19" s="329">
        <v>0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9">
        <v>56426</v>
      </c>
    </row>
    <row r="20" spans="1:16" ht="38.25" x14ac:dyDescent="0.25">
      <c r="A20" s="321" t="s">
        <v>206</v>
      </c>
      <c r="B20" s="321" t="s">
        <v>205</v>
      </c>
      <c r="C20" s="322" t="s">
        <v>146</v>
      </c>
      <c r="D20" s="323" t="s">
        <v>204</v>
      </c>
      <c r="E20" s="329">
        <v>15274</v>
      </c>
      <c r="F20" s="324">
        <v>15274</v>
      </c>
      <c r="G20" s="324">
        <v>0</v>
      </c>
      <c r="H20" s="324">
        <v>0</v>
      </c>
      <c r="I20" s="324">
        <v>0</v>
      </c>
      <c r="J20" s="329">
        <v>0</v>
      </c>
      <c r="K20" s="324">
        <v>0</v>
      </c>
      <c r="L20" s="324">
        <v>0</v>
      </c>
      <c r="M20" s="324">
        <v>0</v>
      </c>
      <c r="N20" s="324">
        <v>0</v>
      </c>
      <c r="O20" s="324">
        <v>0</v>
      </c>
      <c r="P20" s="329">
        <v>15274</v>
      </c>
    </row>
    <row r="21" spans="1:16" ht="25.5" x14ac:dyDescent="0.25">
      <c r="A21" s="321" t="s">
        <v>286</v>
      </c>
      <c r="B21" s="321" t="s">
        <v>287</v>
      </c>
      <c r="C21" s="322" t="s">
        <v>201</v>
      </c>
      <c r="D21" s="323" t="s">
        <v>288</v>
      </c>
      <c r="E21" s="329">
        <v>311496</v>
      </c>
      <c r="F21" s="324">
        <v>0</v>
      </c>
      <c r="G21" s="324">
        <v>0</v>
      </c>
      <c r="H21" s="324">
        <v>0</v>
      </c>
      <c r="I21" s="324">
        <v>311496</v>
      </c>
      <c r="J21" s="329">
        <v>0</v>
      </c>
      <c r="K21" s="324">
        <v>0</v>
      </c>
      <c r="L21" s="324">
        <v>0</v>
      </c>
      <c r="M21" s="324">
        <v>0</v>
      </c>
      <c r="N21" s="324">
        <v>0</v>
      </c>
      <c r="O21" s="324">
        <v>0</v>
      </c>
      <c r="P21" s="329">
        <v>311496</v>
      </c>
    </row>
    <row r="22" spans="1:16" x14ac:dyDescent="0.25">
      <c r="A22" s="321" t="s">
        <v>203</v>
      </c>
      <c r="B22" s="321" t="s">
        <v>202</v>
      </c>
      <c r="C22" s="322" t="s">
        <v>201</v>
      </c>
      <c r="D22" s="323" t="s">
        <v>200</v>
      </c>
      <c r="E22" s="329">
        <v>6880916</v>
      </c>
      <c r="F22" s="324">
        <v>561093</v>
      </c>
      <c r="G22" s="324">
        <v>23346</v>
      </c>
      <c r="H22" s="324">
        <v>0</v>
      </c>
      <c r="I22" s="324">
        <v>6319823</v>
      </c>
      <c r="J22" s="329">
        <v>157000</v>
      </c>
      <c r="K22" s="324">
        <v>157000</v>
      </c>
      <c r="L22" s="324">
        <v>0</v>
      </c>
      <c r="M22" s="324">
        <v>0</v>
      </c>
      <c r="N22" s="324">
        <v>0</v>
      </c>
      <c r="O22" s="324">
        <v>157000</v>
      </c>
      <c r="P22" s="329">
        <v>7037916</v>
      </c>
    </row>
    <row r="23" spans="1:16" x14ac:dyDescent="0.25">
      <c r="A23" s="321" t="s">
        <v>199</v>
      </c>
      <c r="B23" s="321" t="s">
        <v>198</v>
      </c>
      <c r="C23" s="322" t="s">
        <v>197</v>
      </c>
      <c r="D23" s="323" t="s">
        <v>196</v>
      </c>
      <c r="E23" s="329">
        <v>275235</v>
      </c>
      <c r="F23" s="324">
        <v>275235</v>
      </c>
      <c r="G23" s="324">
        <v>0</v>
      </c>
      <c r="H23" s="324">
        <v>0</v>
      </c>
      <c r="I23" s="324">
        <v>0</v>
      </c>
      <c r="J23" s="329">
        <v>25565</v>
      </c>
      <c r="K23" s="324">
        <v>0</v>
      </c>
      <c r="L23" s="324">
        <v>25565</v>
      </c>
      <c r="M23" s="324">
        <v>0</v>
      </c>
      <c r="N23" s="324">
        <v>0</v>
      </c>
      <c r="O23" s="324">
        <v>0</v>
      </c>
      <c r="P23" s="329">
        <v>300800</v>
      </c>
    </row>
    <row r="24" spans="1:16" ht="25.5" x14ac:dyDescent="0.25">
      <c r="A24" s="321" t="s">
        <v>289</v>
      </c>
      <c r="B24" s="321" t="s">
        <v>290</v>
      </c>
      <c r="C24" s="322" t="s">
        <v>142</v>
      </c>
      <c r="D24" s="323" t="s">
        <v>291</v>
      </c>
      <c r="E24" s="329">
        <v>0</v>
      </c>
      <c r="F24" s="324">
        <v>0</v>
      </c>
      <c r="G24" s="324">
        <v>0</v>
      </c>
      <c r="H24" s="324">
        <v>0</v>
      </c>
      <c r="I24" s="324">
        <v>0</v>
      </c>
      <c r="J24" s="329">
        <v>969564</v>
      </c>
      <c r="K24" s="324">
        <v>969564</v>
      </c>
      <c r="L24" s="324">
        <v>0</v>
      </c>
      <c r="M24" s="324">
        <v>0</v>
      </c>
      <c r="N24" s="324">
        <v>0</v>
      </c>
      <c r="O24" s="324">
        <v>969564</v>
      </c>
      <c r="P24" s="329">
        <v>969564</v>
      </c>
    </row>
    <row r="25" spans="1:16" ht="25.5" x14ac:dyDescent="0.25">
      <c r="A25" s="321" t="s">
        <v>322</v>
      </c>
      <c r="B25" s="321" t="s">
        <v>323</v>
      </c>
      <c r="C25" s="322" t="s">
        <v>142</v>
      </c>
      <c r="D25" s="323" t="s">
        <v>447</v>
      </c>
      <c r="E25" s="329">
        <v>0</v>
      </c>
      <c r="F25" s="324">
        <v>0</v>
      </c>
      <c r="G25" s="324">
        <v>0</v>
      </c>
      <c r="H25" s="324">
        <v>0</v>
      </c>
      <c r="I25" s="324">
        <v>0</v>
      </c>
      <c r="J25" s="329">
        <v>1500000</v>
      </c>
      <c r="K25" s="324">
        <v>1500000</v>
      </c>
      <c r="L25" s="324">
        <v>0</v>
      </c>
      <c r="M25" s="324">
        <v>0</v>
      </c>
      <c r="N25" s="324">
        <v>0</v>
      </c>
      <c r="O25" s="324">
        <v>1500000</v>
      </c>
      <c r="P25" s="329">
        <v>1500000</v>
      </c>
    </row>
    <row r="26" spans="1:16" ht="36" customHeight="1" x14ac:dyDescent="0.25">
      <c r="A26" s="321" t="s">
        <v>195</v>
      </c>
      <c r="B26" s="321" t="s">
        <v>194</v>
      </c>
      <c r="C26" s="322" t="s">
        <v>142</v>
      </c>
      <c r="D26" s="323" t="s">
        <v>193</v>
      </c>
      <c r="E26" s="329">
        <v>1737130</v>
      </c>
      <c r="F26" s="324">
        <v>0</v>
      </c>
      <c r="G26" s="324">
        <v>0</v>
      </c>
      <c r="H26" s="324">
        <v>0</v>
      </c>
      <c r="I26" s="324">
        <v>1737130</v>
      </c>
      <c r="J26" s="329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9">
        <v>1737130</v>
      </c>
    </row>
    <row r="27" spans="1:16" ht="38.25" x14ac:dyDescent="0.25">
      <c r="A27" s="321" t="s">
        <v>431</v>
      </c>
      <c r="B27" s="321" t="s">
        <v>432</v>
      </c>
      <c r="C27" s="322" t="s">
        <v>138</v>
      </c>
      <c r="D27" s="323" t="s">
        <v>433</v>
      </c>
      <c r="E27" s="329">
        <v>0</v>
      </c>
      <c r="F27" s="324">
        <v>0</v>
      </c>
      <c r="G27" s="324">
        <v>0</v>
      </c>
      <c r="H27" s="324">
        <v>0</v>
      </c>
      <c r="I27" s="324">
        <v>0</v>
      </c>
      <c r="J27" s="329">
        <v>4439400</v>
      </c>
      <c r="K27" s="324">
        <v>4439400</v>
      </c>
      <c r="L27" s="324">
        <v>0</v>
      </c>
      <c r="M27" s="324">
        <v>0</v>
      </c>
      <c r="N27" s="324">
        <v>0</v>
      </c>
      <c r="O27" s="324">
        <v>4439400</v>
      </c>
      <c r="P27" s="329">
        <v>4439400</v>
      </c>
    </row>
    <row r="28" spans="1:16" ht="45.75" customHeight="1" x14ac:dyDescent="0.25">
      <c r="A28" s="321" t="s">
        <v>292</v>
      </c>
      <c r="B28" s="321" t="s">
        <v>293</v>
      </c>
      <c r="C28" s="322" t="s">
        <v>138</v>
      </c>
      <c r="D28" s="323" t="s">
        <v>294</v>
      </c>
      <c r="E28" s="329">
        <v>0</v>
      </c>
      <c r="F28" s="324">
        <v>0</v>
      </c>
      <c r="G28" s="324">
        <v>0</v>
      </c>
      <c r="H28" s="324">
        <v>0</v>
      </c>
      <c r="I28" s="324">
        <v>0</v>
      </c>
      <c r="J28" s="329">
        <v>4287380</v>
      </c>
      <c r="K28" s="324">
        <v>4287380</v>
      </c>
      <c r="L28" s="324">
        <v>0</v>
      </c>
      <c r="M28" s="324">
        <v>0</v>
      </c>
      <c r="N28" s="324">
        <v>0</v>
      </c>
      <c r="O28" s="324">
        <v>4287380</v>
      </c>
      <c r="P28" s="329">
        <v>4287380</v>
      </c>
    </row>
    <row r="29" spans="1:16" ht="51" x14ac:dyDescent="0.25">
      <c r="A29" s="321" t="s">
        <v>330</v>
      </c>
      <c r="B29" s="321" t="s">
        <v>331</v>
      </c>
      <c r="C29" s="322" t="s">
        <v>138</v>
      </c>
      <c r="D29" s="323" t="s">
        <v>332</v>
      </c>
      <c r="E29" s="329">
        <v>0</v>
      </c>
      <c r="F29" s="324">
        <v>0</v>
      </c>
      <c r="G29" s="324">
        <v>0</v>
      </c>
      <c r="H29" s="324">
        <v>0</v>
      </c>
      <c r="I29" s="324">
        <v>0</v>
      </c>
      <c r="J29" s="329">
        <v>8593000</v>
      </c>
      <c r="K29" s="324">
        <v>8593000</v>
      </c>
      <c r="L29" s="324">
        <v>0</v>
      </c>
      <c r="M29" s="324">
        <v>0</v>
      </c>
      <c r="N29" s="324">
        <v>0</v>
      </c>
      <c r="O29" s="324">
        <v>8593000</v>
      </c>
      <c r="P29" s="329">
        <v>8593000</v>
      </c>
    </row>
    <row r="30" spans="1:16" ht="38.25" x14ac:dyDescent="0.25">
      <c r="A30" s="321" t="s">
        <v>192</v>
      </c>
      <c r="B30" s="321" t="s">
        <v>191</v>
      </c>
      <c r="C30" s="322" t="s">
        <v>190</v>
      </c>
      <c r="D30" s="323" t="s">
        <v>189</v>
      </c>
      <c r="E30" s="329">
        <v>1706026</v>
      </c>
      <c r="F30" s="324">
        <v>1706026</v>
      </c>
      <c r="G30" s="324">
        <v>0</v>
      </c>
      <c r="H30" s="324">
        <v>0</v>
      </c>
      <c r="I30" s="324">
        <v>0</v>
      </c>
      <c r="J30" s="329">
        <v>115644</v>
      </c>
      <c r="K30" s="324">
        <v>112170</v>
      </c>
      <c r="L30" s="324">
        <v>3474</v>
      </c>
      <c r="M30" s="324">
        <v>0</v>
      </c>
      <c r="N30" s="324">
        <v>0</v>
      </c>
      <c r="O30" s="324">
        <v>112170</v>
      </c>
      <c r="P30" s="329">
        <v>1821670</v>
      </c>
    </row>
    <row r="31" spans="1:16" ht="25.5" x14ac:dyDescent="0.25">
      <c r="A31" s="321" t="s">
        <v>188</v>
      </c>
      <c r="B31" s="321" t="s">
        <v>187</v>
      </c>
      <c r="C31" s="322" t="s">
        <v>138</v>
      </c>
      <c r="D31" s="323" t="s">
        <v>186</v>
      </c>
      <c r="E31" s="329">
        <v>30000</v>
      </c>
      <c r="F31" s="324">
        <v>30000</v>
      </c>
      <c r="G31" s="324">
        <v>0</v>
      </c>
      <c r="H31" s="324">
        <v>0</v>
      </c>
      <c r="I31" s="324">
        <v>0</v>
      </c>
      <c r="J31" s="329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9">
        <v>30000</v>
      </c>
    </row>
    <row r="32" spans="1:16" ht="89.25" x14ac:dyDescent="0.25">
      <c r="A32" s="321" t="s">
        <v>438</v>
      </c>
      <c r="B32" s="321" t="s">
        <v>439</v>
      </c>
      <c r="C32" s="322" t="s">
        <v>138</v>
      </c>
      <c r="D32" s="323" t="s">
        <v>486</v>
      </c>
      <c r="E32" s="329">
        <v>0</v>
      </c>
      <c r="F32" s="324">
        <v>0</v>
      </c>
      <c r="G32" s="324">
        <v>0</v>
      </c>
      <c r="H32" s="324">
        <v>0</v>
      </c>
      <c r="I32" s="324">
        <v>0</v>
      </c>
      <c r="J32" s="329">
        <v>45015</v>
      </c>
      <c r="K32" s="324">
        <v>0</v>
      </c>
      <c r="L32" s="324">
        <v>45015</v>
      </c>
      <c r="M32" s="324">
        <v>0</v>
      </c>
      <c r="N32" s="324">
        <v>0</v>
      </c>
      <c r="O32" s="324">
        <v>0</v>
      </c>
      <c r="P32" s="329">
        <v>45015</v>
      </c>
    </row>
    <row r="33" spans="1:16" ht="38.25" x14ac:dyDescent="0.25">
      <c r="A33" s="321" t="s">
        <v>452</v>
      </c>
      <c r="B33" s="321" t="s">
        <v>453</v>
      </c>
      <c r="C33" s="322" t="s">
        <v>183</v>
      </c>
      <c r="D33" s="323" t="s">
        <v>454</v>
      </c>
      <c r="E33" s="329">
        <v>20000</v>
      </c>
      <c r="F33" s="324">
        <v>20000</v>
      </c>
      <c r="G33" s="324">
        <v>0</v>
      </c>
      <c r="H33" s="324">
        <v>0</v>
      </c>
      <c r="I33" s="324">
        <v>0</v>
      </c>
      <c r="J33" s="329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9">
        <v>20000</v>
      </c>
    </row>
    <row r="34" spans="1:16" ht="25.5" x14ac:dyDescent="0.25">
      <c r="A34" s="321" t="s">
        <v>185</v>
      </c>
      <c r="B34" s="321" t="s">
        <v>184</v>
      </c>
      <c r="C34" s="322" t="s">
        <v>183</v>
      </c>
      <c r="D34" s="323" t="s">
        <v>182</v>
      </c>
      <c r="E34" s="329">
        <v>403000</v>
      </c>
      <c r="F34" s="324">
        <v>403000</v>
      </c>
      <c r="G34" s="324">
        <v>292060</v>
      </c>
      <c r="H34" s="324">
        <v>0</v>
      </c>
      <c r="I34" s="324">
        <v>0</v>
      </c>
      <c r="J34" s="329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9">
        <v>403000</v>
      </c>
    </row>
    <row r="35" spans="1:16" x14ac:dyDescent="0.25">
      <c r="A35" s="321" t="s">
        <v>468</v>
      </c>
      <c r="B35" s="321" t="s">
        <v>469</v>
      </c>
      <c r="C35" s="322" t="s">
        <v>470</v>
      </c>
      <c r="D35" s="323" t="s">
        <v>471</v>
      </c>
      <c r="E35" s="329">
        <v>100000</v>
      </c>
      <c r="F35" s="324">
        <v>100000</v>
      </c>
      <c r="G35" s="324">
        <v>0</v>
      </c>
      <c r="H35" s="324">
        <v>0</v>
      </c>
      <c r="I35" s="324">
        <v>0</v>
      </c>
      <c r="J35" s="329">
        <v>0</v>
      </c>
      <c r="K35" s="324">
        <v>0</v>
      </c>
      <c r="L35" s="324">
        <v>0</v>
      </c>
      <c r="M35" s="324">
        <v>0</v>
      </c>
      <c r="N35" s="324">
        <v>0</v>
      </c>
      <c r="O35" s="324">
        <v>0</v>
      </c>
      <c r="P35" s="329">
        <v>100000</v>
      </c>
    </row>
    <row r="36" spans="1:16" ht="25.5" x14ac:dyDescent="0.25">
      <c r="A36" s="321" t="s">
        <v>181</v>
      </c>
      <c r="B36" s="321" t="s">
        <v>180</v>
      </c>
      <c r="C36" s="322" t="s">
        <v>179</v>
      </c>
      <c r="D36" s="323" t="s">
        <v>178</v>
      </c>
      <c r="E36" s="329">
        <v>0</v>
      </c>
      <c r="F36" s="324">
        <v>0</v>
      </c>
      <c r="G36" s="324">
        <v>0</v>
      </c>
      <c r="H36" s="324">
        <v>0</v>
      </c>
      <c r="I36" s="324">
        <v>0</v>
      </c>
      <c r="J36" s="329">
        <v>123596</v>
      </c>
      <c r="K36" s="324">
        <v>0</v>
      </c>
      <c r="L36" s="324">
        <v>123596</v>
      </c>
      <c r="M36" s="324">
        <v>0</v>
      </c>
      <c r="N36" s="324">
        <v>0</v>
      </c>
      <c r="O36" s="324">
        <v>0</v>
      </c>
      <c r="P36" s="329">
        <v>123596</v>
      </c>
    </row>
    <row r="37" spans="1:16" ht="25.5" x14ac:dyDescent="0.25">
      <c r="A37" s="321" t="s">
        <v>426</v>
      </c>
      <c r="B37" s="321" t="s">
        <v>427</v>
      </c>
      <c r="C37" s="322" t="s">
        <v>428</v>
      </c>
      <c r="D37" s="323" t="s">
        <v>429</v>
      </c>
      <c r="E37" s="329">
        <v>0</v>
      </c>
      <c r="F37" s="324">
        <v>0</v>
      </c>
      <c r="G37" s="324">
        <v>0</v>
      </c>
      <c r="H37" s="324">
        <v>0</v>
      </c>
      <c r="I37" s="324">
        <v>0</v>
      </c>
      <c r="J37" s="329">
        <v>4259000</v>
      </c>
      <c r="K37" s="324">
        <v>0</v>
      </c>
      <c r="L37" s="324">
        <v>0</v>
      </c>
      <c r="M37" s="324">
        <v>0</v>
      </c>
      <c r="N37" s="324">
        <v>0</v>
      </c>
      <c r="O37" s="324">
        <v>4259000</v>
      </c>
      <c r="P37" s="329">
        <v>4259000</v>
      </c>
    </row>
    <row r="38" spans="1:16" ht="25.5" x14ac:dyDescent="0.25">
      <c r="A38" s="320" t="s">
        <v>177</v>
      </c>
      <c r="B38" s="325"/>
      <c r="C38" s="326"/>
      <c r="D38" s="327" t="s">
        <v>237</v>
      </c>
      <c r="E38" s="328">
        <v>83740616</v>
      </c>
      <c r="F38" s="328">
        <v>83740616</v>
      </c>
      <c r="G38" s="328">
        <v>56795223</v>
      </c>
      <c r="H38" s="328">
        <v>7190123</v>
      </c>
      <c r="I38" s="328">
        <v>0</v>
      </c>
      <c r="J38" s="328">
        <v>12134641</v>
      </c>
      <c r="K38" s="328">
        <v>10245926</v>
      </c>
      <c r="L38" s="328">
        <v>1888715</v>
      </c>
      <c r="M38" s="328">
        <v>0</v>
      </c>
      <c r="N38" s="328">
        <v>0</v>
      </c>
      <c r="O38" s="328">
        <v>10245926</v>
      </c>
      <c r="P38" s="328">
        <v>95875257</v>
      </c>
    </row>
    <row r="39" spans="1:16" ht="25.5" x14ac:dyDescent="0.25">
      <c r="A39" s="320" t="s">
        <v>176</v>
      </c>
      <c r="B39" s="325"/>
      <c r="C39" s="326"/>
      <c r="D39" s="327" t="s">
        <v>237</v>
      </c>
      <c r="E39" s="328">
        <v>83740616</v>
      </c>
      <c r="F39" s="328">
        <v>83740616</v>
      </c>
      <c r="G39" s="328">
        <v>56795223</v>
      </c>
      <c r="H39" s="328">
        <v>7190123</v>
      </c>
      <c r="I39" s="328">
        <v>0</v>
      </c>
      <c r="J39" s="328">
        <v>12134641</v>
      </c>
      <c r="K39" s="328">
        <v>10245926</v>
      </c>
      <c r="L39" s="328">
        <v>1888715</v>
      </c>
      <c r="M39" s="328">
        <v>0</v>
      </c>
      <c r="N39" s="328">
        <v>0</v>
      </c>
      <c r="O39" s="328">
        <v>10245926</v>
      </c>
      <c r="P39" s="328">
        <v>95875257</v>
      </c>
    </row>
    <row r="40" spans="1:16" ht="49.5" customHeight="1" x14ac:dyDescent="0.25">
      <c r="A40" s="321" t="s">
        <v>175</v>
      </c>
      <c r="B40" s="321" t="s">
        <v>70</v>
      </c>
      <c r="C40" s="322" t="s">
        <v>69</v>
      </c>
      <c r="D40" s="323" t="s">
        <v>68</v>
      </c>
      <c r="E40" s="329">
        <v>791000</v>
      </c>
      <c r="F40" s="324">
        <v>791000</v>
      </c>
      <c r="G40" s="324">
        <v>632700</v>
      </c>
      <c r="H40" s="324">
        <v>0</v>
      </c>
      <c r="I40" s="324">
        <v>0</v>
      </c>
      <c r="J40" s="329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9">
        <v>791000</v>
      </c>
    </row>
    <row r="41" spans="1:16" x14ac:dyDescent="0.25">
      <c r="A41" s="321" t="s">
        <v>174</v>
      </c>
      <c r="B41" s="321" t="s">
        <v>58</v>
      </c>
      <c r="C41" s="322" t="s">
        <v>65</v>
      </c>
      <c r="D41" s="323" t="s">
        <v>97</v>
      </c>
      <c r="E41" s="329">
        <v>7200</v>
      </c>
      <c r="F41" s="324">
        <v>7200</v>
      </c>
      <c r="G41" s="324">
        <v>0</v>
      </c>
      <c r="H41" s="324">
        <v>0</v>
      </c>
      <c r="I41" s="324">
        <v>0</v>
      </c>
      <c r="J41" s="329">
        <v>7800</v>
      </c>
      <c r="K41" s="324">
        <v>7800</v>
      </c>
      <c r="L41" s="324">
        <v>0</v>
      </c>
      <c r="M41" s="324">
        <v>0</v>
      </c>
      <c r="N41" s="324">
        <v>0</v>
      </c>
      <c r="O41" s="324">
        <v>7800</v>
      </c>
      <c r="P41" s="329">
        <v>15000</v>
      </c>
    </row>
    <row r="42" spans="1:16" x14ac:dyDescent="0.25">
      <c r="A42" s="321" t="s">
        <v>173</v>
      </c>
      <c r="B42" s="321" t="s">
        <v>172</v>
      </c>
      <c r="C42" s="322" t="s">
        <v>171</v>
      </c>
      <c r="D42" s="323" t="s">
        <v>170</v>
      </c>
      <c r="E42" s="329">
        <v>9864133</v>
      </c>
      <c r="F42" s="324">
        <v>9864133</v>
      </c>
      <c r="G42" s="324">
        <v>6434000</v>
      </c>
      <c r="H42" s="324">
        <v>796197</v>
      </c>
      <c r="I42" s="324">
        <v>0</v>
      </c>
      <c r="J42" s="329">
        <v>692000</v>
      </c>
      <c r="K42" s="324">
        <v>42000</v>
      </c>
      <c r="L42" s="324">
        <v>650000</v>
      </c>
      <c r="M42" s="324">
        <v>0</v>
      </c>
      <c r="N42" s="324">
        <v>0</v>
      </c>
      <c r="O42" s="324">
        <v>42000</v>
      </c>
      <c r="P42" s="329">
        <v>10556133</v>
      </c>
    </row>
    <row r="43" spans="1:16" ht="63.75" x14ac:dyDescent="0.25">
      <c r="A43" s="321" t="s">
        <v>167</v>
      </c>
      <c r="B43" s="321" t="s">
        <v>119</v>
      </c>
      <c r="C43" s="322" t="s">
        <v>169</v>
      </c>
      <c r="D43" s="323" t="s">
        <v>168</v>
      </c>
      <c r="E43" s="329">
        <v>63857272</v>
      </c>
      <c r="F43" s="324">
        <v>63857272</v>
      </c>
      <c r="G43" s="324">
        <v>43381947</v>
      </c>
      <c r="H43" s="324">
        <v>5805690</v>
      </c>
      <c r="I43" s="324">
        <v>0</v>
      </c>
      <c r="J43" s="329">
        <v>5512911</v>
      </c>
      <c r="K43" s="324">
        <v>4274196</v>
      </c>
      <c r="L43" s="324">
        <v>1238715</v>
      </c>
      <c r="M43" s="324">
        <v>0</v>
      </c>
      <c r="N43" s="324">
        <v>0</v>
      </c>
      <c r="O43" s="324">
        <v>4274196</v>
      </c>
      <c r="P43" s="329">
        <v>69370183</v>
      </c>
    </row>
    <row r="44" spans="1:16" ht="38.25" x14ac:dyDescent="0.25">
      <c r="A44" s="321" t="s">
        <v>166</v>
      </c>
      <c r="B44" s="321" t="s">
        <v>104</v>
      </c>
      <c r="C44" s="322" t="s">
        <v>94</v>
      </c>
      <c r="D44" s="323" t="s">
        <v>165</v>
      </c>
      <c r="E44" s="329">
        <v>2490523</v>
      </c>
      <c r="F44" s="324">
        <v>2490523</v>
      </c>
      <c r="G44" s="324">
        <v>1988940</v>
      </c>
      <c r="H44" s="324">
        <v>69736</v>
      </c>
      <c r="I44" s="324">
        <v>0</v>
      </c>
      <c r="J44" s="329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9">
        <v>2490523</v>
      </c>
    </row>
    <row r="45" spans="1:16" ht="25.5" x14ac:dyDescent="0.25">
      <c r="A45" s="321" t="s">
        <v>164</v>
      </c>
      <c r="B45" s="321" t="s">
        <v>163</v>
      </c>
      <c r="C45" s="322" t="s">
        <v>156</v>
      </c>
      <c r="D45" s="323" t="s">
        <v>162</v>
      </c>
      <c r="E45" s="329">
        <v>759100</v>
      </c>
      <c r="F45" s="324">
        <v>759100</v>
      </c>
      <c r="G45" s="324">
        <v>609140</v>
      </c>
      <c r="H45" s="324">
        <v>0</v>
      </c>
      <c r="I45" s="324">
        <v>0</v>
      </c>
      <c r="J45" s="329">
        <v>0</v>
      </c>
      <c r="K45" s="324">
        <v>0</v>
      </c>
      <c r="L45" s="324">
        <v>0</v>
      </c>
      <c r="M45" s="324">
        <v>0</v>
      </c>
      <c r="N45" s="324">
        <v>0</v>
      </c>
      <c r="O45" s="324">
        <v>0</v>
      </c>
      <c r="P45" s="329">
        <v>759100</v>
      </c>
    </row>
    <row r="46" spans="1:16" ht="25.5" x14ac:dyDescent="0.25">
      <c r="A46" s="321" t="s">
        <v>161</v>
      </c>
      <c r="B46" s="321" t="s">
        <v>160</v>
      </c>
      <c r="C46" s="322" t="s">
        <v>156</v>
      </c>
      <c r="D46" s="323" t="s">
        <v>159</v>
      </c>
      <c r="E46" s="329">
        <v>2333600</v>
      </c>
      <c r="F46" s="324">
        <v>2333600</v>
      </c>
      <c r="G46" s="324">
        <v>1553941</v>
      </c>
      <c r="H46" s="324">
        <v>171500</v>
      </c>
      <c r="I46" s="324">
        <v>0</v>
      </c>
      <c r="J46" s="329">
        <v>29000</v>
      </c>
      <c r="K46" s="324">
        <v>29000</v>
      </c>
      <c r="L46" s="324">
        <v>0</v>
      </c>
      <c r="M46" s="324">
        <v>0</v>
      </c>
      <c r="N46" s="324">
        <v>0</v>
      </c>
      <c r="O46" s="324">
        <v>29000</v>
      </c>
      <c r="P46" s="329">
        <v>2362600</v>
      </c>
    </row>
    <row r="47" spans="1:16" x14ac:dyDescent="0.25">
      <c r="A47" s="321" t="s">
        <v>158</v>
      </c>
      <c r="B47" s="321" t="s">
        <v>157</v>
      </c>
      <c r="C47" s="322" t="s">
        <v>156</v>
      </c>
      <c r="D47" s="323" t="s">
        <v>155</v>
      </c>
      <c r="E47" s="329">
        <v>171300</v>
      </c>
      <c r="F47" s="324">
        <v>171300</v>
      </c>
      <c r="G47" s="324">
        <v>0</v>
      </c>
      <c r="H47" s="324">
        <v>0</v>
      </c>
      <c r="I47" s="324">
        <v>0</v>
      </c>
      <c r="J47" s="329">
        <v>0</v>
      </c>
      <c r="K47" s="324">
        <v>0</v>
      </c>
      <c r="L47" s="324">
        <v>0</v>
      </c>
      <c r="M47" s="324">
        <v>0</v>
      </c>
      <c r="N47" s="324">
        <v>0</v>
      </c>
      <c r="O47" s="324">
        <v>0</v>
      </c>
      <c r="P47" s="329">
        <v>171300</v>
      </c>
    </row>
    <row r="48" spans="1:16" ht="25.5" x14ac:dyDescent="0.25">
      <c r="A48" s="321" t="s">
        <v>357</v>
      </c>
      <c r="B48" s="321" t="s">
        <v>358</v>
      </c>
      <c r="C48" s="322" t="s">
        <v>156</v>
      </c>
      <c r="D48" s="323" t="s">
        <v>359</v>
      </c>
      <c r="E48" s="329">
        <v>889732</v>
      </c>
      <c r="F48" s="324">
        <v>889732</v>
      </c>
      <c r="G48" s="324">
        <v>654555</v>
      </c>
      <c r="H48" s="324">
        <v>0</v>
      </c>
      <c r="I48" s="324">
        <v>0</v>
      </c>
      <c r="J48" s="329">
        <v>1262940</v>
      </c>
      <c r="K48" s="324">
        <v>1262940</v>
      </c>
      <c r="L48" s="324">
        <v>0</v>
      </c>
      <c r="M48" s="324">
        <v>0</v>
      </c>
      <c r="N48" s="324">
        <v>0</v>
      </c>
      <c r="O48" s="324">
        <v>1262940</v>
      </c>
      <c r="P48" s="329">
        <v>2152672</v>
      </c>
    </row>
    <row r="49" spans="1:16" ht="63.75" x14ac:dyDescent="0.25">
      <c r="A49" s="321" t="s">
        <v>154</v>
      </c>
      <c r="B49" s="321" t="s">
        <v>153</v>
      </c>
      <c r="C49" s="322" t="s">
        <v>115</v>
      </c>
      <c r="D49" s="323" t="s">
        <v>152</v>
      </c>
      <c r="E49" s="329">
        <v>142020</v>
      </c>
      <c r="F49" s="324">
        <v>142020</v>
      </c>
      <c r="G49" s="324">
        <v>0</v>
      </c>
      <c r="H49" s="324">
        <v>0</v>
      </c>
      <c r="I49" s="324">
        <v>0</v>
      </c>
      <c r="J49" s="329">
        <v>0</v>
      </c>
      <c r="K49" s="324">
        <v>0</v>
      </c>
      <c r="L49" s="324">
        <v>0</v>
      </c>
      <c r="M49" s="324">
        <v>0</v>
      </c>
      <c r="N49" s="324">
        <v>0</v>
      </c>
      <c r="O49" s="324">
        <v>0</v>
      </c>
      <c r="P49" s="329">
        <v>142020</v>
      </c>
    </row>
    <row r="50" spans="1:16" ht="25.5" x14ac:dyDescent="0.25">
      <c r="A50" s="321" t="s">
        <v>151</v>
      </c>
      <c r="B50" s="321" t="s">
        <v>150</v>
      </c>
      <c r="C50" s="322" t="s">
        <v>146</v>
      </c>
      <c r="D50" s="323" t="s">
        <v>149</v>
      </c>
      <c r="E50" s="329">
        <v>110000</v>
      </c>
      <c r="F50" s="324">
        <v>110000</v>
      </c>
      <c r="G50" s="324">
        <v>0</v>
      </c>
      <c r="H50" s="324">
        <v>0</v>
      </c>
      <c r="I50" s="324">
        <v>0</v>
      </c>
      <c r="J50" s="329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9">
        <v>110000</v>
      </c>
    </row>
    <row r="51" spans="1:16" ht="38.25" x14ac:dyDescent="0.25">
      <c r="A51" s="321" t="s">
        <v>148</v>
      </c>
      <c r="B51" s="321" t="s">
        <v>147</v>
      </c>
      <c r="C51" s="322" t="s">
        <v>146</v>
      </c>
      <c r="D51" s="323" t="s">
        <v>145</v>
      </c>
      <c r="E51" s="329">
        <v>2324736</v>
      </c>
      <c r="F51" s="324">
        <v>2324736</v>
      </c>
      <c r="G51" s="324">
        <v>1540000</v>
      </c>
      <c r="H51" s="324">
        <v>347000</v>
      </c>
      <c r="I51" s="324">
        <v>0</v>
      </c>
      <c r="J51" s="329">
        <v>25100</v>
      </c>
      <c r="K51" s="324">
        <v>25100</v>
      </c>
      <c r="L51" s="324">
        <v>0</v>
      </c>
      <c r="M51" s="324">
        <v>0</v>
      </c>
      <c r="N51" s="324">
        <v>0</v>
      </c>
      <c r="O51" s="324">
        <v>25100</v>
      </c>
      <c r="P51" s="329">
        <v>2349836</v>
      </c>
    </row>
    <row r="52" spans="1:16" x14ac:dyDescent="0.25">
      <c r="A52" s="321" t="s">
        <v>144</v>
      </c>
      <c r="B52" s="321" t="s">
        <v>143</v>
      </c>
      <c r="C52" s="322" t="s">
        <v>142</v>
      </c>
      <c r="D52" s="323" t="s">
        <v>141</v>
      </c>
      <c r="E52" s="329">
        <v>0</v>
      </c>
      <c r="F52" s="324">
        <v>0</v>
      </c>
      <c r="G52" s="324">
        <v>0</v>
      </c>
      <c r="H52" s="324">
        <v>0</v>
      </c>
      <c r="I52" s="324">
        <v>0</v>
      </c>
      <c r="J52" s="329">
        <v>3488430</v>
      </c>
      <c r="K52" s="324">
        <v>3488430</v>
      </c>
      <c r="L52" s="324">
        <v>0</v>
      </c>
      <c r="M52" s="324">
        <v>0</v>
      </c>
      <c r="N52" s="324">
        <v>0</v>
      </c>
      <c r="O52" s="324">
        <v>3488430</v>
      </c>
      <c r="P52" s="329">
        <v>3488430</v>
      </c>
    </row>
    <row r="53" spans="1:16" ht="25.5" x14ac:dyDescent="0.25">
      <c r="A53" s="321" t="s">
        <v>360</v>
      </c>
      <c r="B53" s="321" t="s">
        <v>361</v>
      </c>
      <c r="C53" s="322" t="s">
        <v>142</v>
      </c>
      <c r="D53" s="323" t="s">
        <v>362</v>
      </c>
      <c r="E53" s="329">
        <v>0</v>
      </c>
      <c r="F53" s="324">
        <v>0</v>
      </c>
      <c r="G53" s="324">
        <v>0</v>
      </c>
      <c r="H53" s="324">
        <v>0</v>
      </c>
      <c r="I53" s="324">
        <v>0</v>
      </c>
      <c r="J53" s="329">
        <v>747171</v>
      </c>
      <c r="K53" s="324">
        <v>747171</v>
      </c>
      <c r="L53" s="324">
        <v>0</v>
      </c>
      <c r="M53" s="324">
        <v>0</v>
      </c>
      <c r="N53" s="324">
        <v>0</v>
      </c>
      <c r="O53" s="324">
        <v>747171</v>
      </c>
      <c r="P53" s="329">
        <v>747171</v>
      </c>
    </row>
    <row r="54" spans="1:16" ht="38.25" x14ac:dyDescent="0.25">
      <c r="A54" s="321" t="s">
        <v>140</v>
      </c>
      <c r="B54" s="321" t="s">
        <v>139</v>
      </c>
      <c r="C54" s="322" t="s">
        <v>138</v>
      </c>
      <c r="D54" s="323" t="s">
        <v>137</v>
      </c>
      <c r="E54" s="329">
        <v>0</v>
      </c>
      <c r="F54" s="324">
        <v>0</v>
      </c>
      <c r="G54" s="324">
        <v>0</v>
      </c>
      <c r="H54" s="324">
        <v>0</v>
      </c>
      <c r="I54" s="324">
        <v>0</v>
      </c>
      <c r="J54" s="329">
        <v>0</v>
      </c>
      <c r="K54" s="324">
        <v>0</v>
      </c>
      <c r="L54" s="324">
        <v>0</v>
      </c>
      <c r="M54" s="324">
        <v>0</v>
      </c>
      <c r="N54" s="324">
        <v>0</v>
      </c>
      <c r="O54" s="324">
        <v>0</v>
      </c>
      <c r="P54" s="329">
        <v>0</v>
      </c>
    </row>
    <row r="55" spans="1:16" ht="38.25" x14ac:dyDescent="0.25">
      <c r="A55" s="321" t="s">
        <v>295</v>
      </c>
      <c r="B55" s="321" t="s">
        <v>293</v>
      </c>
      <c r="C55" s="322" t="s">
        <v>138</v>
      </c>
      <c r="D55" s="323" t="s">
        <v>294</v>
      </c>
      <c r="E55" s="329">
        <v>0</v>
      </c>
      <c r="F55" s="324">
        <v>0</v>
      </c>
      <c r="G55" s="324">
        <v>0</v>
      </c>
      <c r="H55" s="324">
        <v>0</v>
      </c>
      <c r="I55" s="324">
        <v>0</v>
      </c>
      <c r="J55" s="329">
        <v>369289</v>
      </c>
      <c r="K55" s="324">
        <v>369289</v>
      </c>
      <c r="L55" s="324">
        <v>0</v>
      </c>
      <c r="M55" s="324">
        <v>0</v>
      </c>
      <c r="N55" s="324">
        <v>0</v>
      </c>
      <c r="O55" s="324">
        <v>369289</v>
      </c>
      <c r="P55" s="329">
        <v>369289</v>
      </c>
    </row>
    <row r="56" spans="1:16" ht="25.5" x14ac:dyDescent="0.25">
      <c r="A56" s="320" t="s">
        <v>136</v>
      </c>
      <c r="B56" s="325"/>
      <c r="C56" s="326"/>
      <c r="D56" s="327" t="s">
        <v>134</v>
      </c>
      <c r="E56" s="328">
        <v>7140300</v>
      </c>
      <c r="F56" s="328">
        <v>7140300</v>
      </c>
      <c r="G56" s="328">
        <v>4633900</v>
      </c>
      <c r="H56" s="328">
        <v>141225</v>
      </c>
      <c r="I56" s="328">
        <v>0</v>
      </c>
      <c r="J56" s="328">
        <v>219000</v>
      </c>
      <c r="K56" s="328">
        <v>35000</v>
      </c>
      <c r="L56" s="328">
        <v>166000</v>
      </c>
      <c r="M56" s="328">
        <v>90000</v>
      </c>
      <c r="N56" s="328">
        <v>0</v>
      </c>
      <c r="O56" s="328">
        <v>53000</v>
      </c>
      <c r="P56" s="328">
        <v>7359300</v>
      </c>
    </row>
    <row r="57" spans="1:16" ht="25.5" x14ac:dyDescent="0.25">
      <c r="A57" s="320" t="s">
        <v>135</v>
      </c>
      <c r="B57" s="325"/>
      <c r="C57" s="326"/>
      <c r="D57" s="327" t="s">
        <v>134</v>
      </c>
      <c r="E57" s="328">
        <v>7140300</v>
      </c>
      <c r="F57" s="328">
        <v>7140300</v>
      </c>
      <c r="G57" s="328">
        <v>4633900</v>
      </c>
      <c r="H57" s="328">
        <v>141225</v>
      </c>
      <c r="I57" s="328">
        <v>0</v>
      </c>
      <c r="J57" s="328">
        <v>219000</v>
      </c>
      <c r="K57" s="328">
        <v>35000</v>
      </c>
      <c r="L57" s="328">
        <v>166000</v>
      </c>
      <c r="M57" s="328">
        <v>90000</v>
      </c>
      <c r="N57" s="328">
        <v>0</v>
      </c>
      <c r="O57" s="328">
        <v>53000</v>
      </c>
      <c r="P57" s="328">
        <v>7359300</v>
      </c>
    </row>
    <row r="58" spans="1:16" ht="38.25" x14ac:dyDescent="0.25">
      <c r="A58" s="321" t="s">
        <v>133</v>
      </c>
      <c r="B58" s="321" t="s">
        <v>70</v>
      </c>
      <c r="C58" s="322" t="s">
        <v>69</v>
      </c>
      <c r="D58" s="323" t="s">
        <v>68</v>
      </c>
      <c r="E58" s="329">
        <v>694000</v>
      </c>
      <c r="F58" s="324">
        <v>694000</v>
      </c>
      <c r="G58" s="324">
        <v>532000</v>
      </c>
      <c r="H58" s="324">
        <v>28000</v>
      </c>
      <c r="I58" s="324">
        <v>0</v>
      </c>
      <c r="J58" s="329">
        <v>0</v>
      </c>
      <c r="K58" s="324">
        <v>0</v>
      </c>
      <c r="L58" s="324">
        <v>0</v>
      </c>
      <c r="M58" s="324">
        <v>0</v>
      </c>
      <c r="N58" s="324">
        <v>0</v>
      </c>
      <c r="O58" s="324">
        <v>0</v>
      </c>
      <c r="P58" s="329">
        <v>694000</v>
      </c>
    </row>
    <row r="59" spans="1:16" x14ac:dyDescent="0.25">
      <c r="A59" s="321" t="s">
        <v>132</v>
      </c>
      <c r="B59" s="321" t="s">
        <v>58</v>
      </c>
      <c r="C59" s="322" t="s">
        <v>65</v>
      </c>
      <c r="D59" s="323" t="s">
        <v>97</v>
      </c>
      <c r="E59" s="329">
        <v>10000</v>
      </c>
      <c r="F59" s="324">
        <v>10000</v>
      </c>
      <c r="G59" s="324">
        <v>0</v>
      </c>
      <c r="H59" s="324">
        <v>0</v>
      </c>
      <c r="I59" s="324">
        <v>0</v>
      </c>
      <c r="J59" s="329">
        <v>0</v>
      </c>
      <c r="K59" s="324">
        <v>0</v>
      </c>
      <c r="L59" s="324">
        <v>0</v>
      </c>
      <c r="M59" s="324">
        <v>0</v>
      </c>
      <c r="N59" s="324">
        <v>0</v>
      </c>
      <c r="O59" s="324">
        <v>0</v>
      </c>
      <c r="P59" s="329">
        <v>10000</v>
      </c>
    </row>
    <row r="60" spans="1:16" ht="25.5" x14ac:dyDescent="0.25">
      <c r="A60" s="321" t="s">
        <v>131</v>
      </c>
      <c r="B60" s="321" t="s">
        <v>130</v>
      </c>
      <c r="C60" s="322" t="s">
        <v>123</v>
      </c>
      <c r="D60" s="323" t="s">
        <v>129</v>
      </c>
      <c r="E60" s="329">
        <v>80000</v>
      </c>
      <c r="F60" s="324">
        <v>80000</v>
      </c>
      <c r="G60" s="324">
        <v>0</v>
      </c>
      <c r="H60" s="324">
        <v>0</v>
      </c>
      <c r="I60" s="324">
        <v>0</v>
      </c>
      <c r="J60" s="329">
        <v>0</v>
      </c>
      <c r="K60" s="324">
        <v>0</v>
      </c>
      <c r="L60" s="324">
        <v>0</v>
      </c>
      <c r="M60" s="324">
        <v>0</v>
      </c>
      <c r="N60" s="324">
        <v>0</v>
      </c>
      <c r="O60" s="324">
        <v>0</v>
      </c>
      <c r="P60" s="329">
        <v>80000</v>
      </c>
    </row>
    <row r="61" spans="1:16" ht="38.25" x14ac:dyDescent="0.25">
      <c r="A61" s="321" t="s">
        <v>128</v>
      </c>
      <c r="B61" s="321" t="s">
        <v>127</v>
      </c>
      <c r="C61" s="322" t="s">
        <v>123</v>
      </c>
      <c r="D61" s="323" t="s">
        <v>126</v>
      </c>
      <c r="E61" s="329">
        <v>545000</v>
      </c>
      <c r="F61" s="324">
        <v>545000</v>
      </c>
      <c r="G61" s="324">
        <v>0</v>
      </c>
      <c r="H61" s="324">
        <v>0</v>
      </c>
      <c r="I61" s="324">
        <v>0</v>
      </c>
      <c r="J61" s="329">
        <v>0</v>
      </c>
      <c r="K61" s="324">
        <v>0</v>
      </c>
      <c r="L61" s="324">
        <v>0</v>
      </c>
      <c r="M61" s="324">
        <v>0</v>
      </c>
      <c r="N61" s="324">
        <v>0</v>
      </c>
      <c r="O61" s="324">
        <v>0</v>
      </c>
      <c r="P61" s="329">
        <v>545000</v>
      </c>
    </row>
    <row r="62" spans="1:16" ht="38.25" x14ac:dyDescent="0.25">
      <c r="A62" s="321" t="s">
        <v>125</v>
      </c>
      <c r="B62" s="321" t="s">
        <v>124</v>
      </c>
      <c r="C62" s="322" t="s">
        <v>123</v>
      </c>
      <c r="D62" s="323" t="s">
        <v>122</v>
      </c>
      <c r="E62" s="329">
        <v>110000</v>
      </c>
      <c r="F62" s="324">
        <v>110000</v>
      </c>
      <c r="G62" s="324">
        <v>0</v>
      </c>
      <c r="H62" s="324">
        <v>0</v>
      </c>
      <c r="I62" s="324">
        <v>0</v>
      </c>
      <c r="J62" s="329">
        <v>0</v>
      </c>
      <c r="K62" s="324">
        <v>0</v>
      </c>
      <c r="L62" s="324">
        <v>0</v>
      </c>
      <c r="M62" s="324">
        <v>0</v>
      </c>
      <c r="N62" s="324">
        <v>0</v>
      </c>
      <c r="O62" s="324">
        <v>0</v>
      </c>
      <c r="P62" s="329">
        <v>110000</v>
      </c>
    </row>
    <row r="63" spans="1:16" ht="51" x14ac:dyDescent="0.25">
      <c r="A63" s="321" t="s">
        <v>121</v>
      </c>
      <c r="B63" s="321" t="s">
        <v>120</v>
      </c>
      <c r="C63" s="322" t="s">
        <v>119</v>
      </c>
      <c r="D63" s="323" t="s">
        <v>118</v>
      </c>
      <c r="E63" s="329">
        <v>4066100</v>
      </c>
      <c r="F63" s="324">
        <v>4066100</v>
      </c>
      <c r="G63" s="324">
        <v>3194000</v>
      </c>
      <c r="H63" s="324">
        <v>72625</v>
      </c>
      <c r="I63" s="324">
        <v>0</v>
      </c>
      <c r="J63" s="329">
        <v>194000</v>
      </c>
      <c r="K63" s="324">
        <v>10000</v>
      </c>
      <c r="L63" s="324">
        <v>166000</v>
      </c>
      <c r="M63" s="324">
        <v>90000</v>
      </c>
      <c r="N63" s="324">
        <v>0</v>
      </c>
      <c r="O63" s="324">
        <v>28000</v>
      </c>
      <c r="P63" s="329">
        <v>4260100</v>
      </c>
    </row>
    <row r="64" spans="1:16" ht="25.5" x14ac:dyDescent="0.25">
      <c r="A64" s="321" t="s">
        <v>117</v>
      </c>
      <c r="B64" s="321" t="s">
        <v>116</v>
      </c>
      <c r="C64" s="322" t="s">
        <v>115</v>
      </c>
      <c r="D64" s="323" t="s">
        <v>114</v>
      </c>
      <c r="E64" s="329">
        <v>686000</v>
      </c>
      <c r="F64" s="324">
        <v>686000</v>
      </c>
      <c r="G64" s="324">
        <v>524000</v>
      </c>
      <c r="H64" s="324">
        <v>22000</v>
      </c>
      <c r="I64" s="324">
        <v>0</v>
      </c>
      <c r="J64" s="329">
        <v>25000</v>
      </c>
      <c r="K64" s="324">
        <v>25000</v>
      </c>
      <c r="L64" s="324">
        <v>0</v>
      </c>
      <c r="M64" s="324">
        <v>0</v>
      </c>
      <c r="N64" s="324">
        <v>0</v>
      </c>
      <c r="O64" s="324">
        <v>25000</v>
      </c>
      <c r="P64" s="329">
        <v>711000</v>
      </c>
    </row>
    <row r="65" spans="1:16" ht="63.75" x14ac:dyDescent="0.25">
      <c r="A65" s="321" t="s">
        <v>113</v>
      </c>
      <c r="B65" s="321" t="s">
        <v>112</v>
      </c>
      <c r="C65" s="322" t="s">
        <v>111</v>
      </c>
      <c r="D65" s="323" t="s">
        <v>110</v>
      </c>
      <c r="E65" s="329">
        <v>24800</v>
      </c>
      <c r="F65" s="324">
        <v>24800</v>
      </c>
      <c r="G65" s="324">
        <v>0</v>
      </c>
      <c r="H65" s="324">
        <v>0</v>
      </c>
      <c r="I65" s="324">
        <v>0</v>
      </c>
      <c r="J65" s="329">
        <v>0</v>
      </c>
      <c r="K65" s="324">
        <v>0</v>
      </c>
      <c r="L65" s="324">
        <v>0</v>
      </c>
      <c r="M65" s="324">
        <v>0</v>
      </c>
      <c r="N65" s="324">
        <v>0</v>
      </c>
      <c r="O65" s="324">
        <v>0</v>
      </c>
      <c r="P65" s="329">
        <v>24800</v>
      </c>
    </row>
    <row r="66" spans="1:16" ht="38.25" x14ac:dyDescent="0.25">
      <c r="A66" s="321" t="s">
        <v>109</v>
      </c>
      <c r="B66" s="321" t="s">
        <v>108</v>
      </c>
      <c r="C66" s="322" t="s">
        <v>104</v>
      </c>
      <c r="D66" s="323" t="s">
        <v>107</v>
      </c>
      <c r="E66" s="329">
        <v>511400</v>
      </c>
      <c r="F66" s="324">
        <v>511400</v>
      </c>
      <c r="G66" s="324">
        <v>383900</v>
      </c>
      <c r="H66" s="324">
        <v>18600</v>
      </c>
      <c r="I66" s="324">
        <v>0</v>
      </c>
      <c r="J66" s="329">
        <v>0</v>
      </c>
      <c r="K66" s="324">
        <v>0</v>
      </c>
      <c r="L66" s="324">
        <v>0</v>
      </c>
      <c r="M66" s="324">
        <v>0</v>
      </c>
      <c r="N66" s="324">
        <v>0</v>
      </c>
      <c r="O66" s="324">
        <v>0</v>
      </c>
      <c r="P66" s="329">
        <v>511400</v>
      </c>
    </row>
    <row r="67" spans="1:16" ht="34.5" customHeight="1" x14ac:dyDescent="0.25">
      <c r="A67" s="321" t="s">
        <v>106</v>
      </c>
      <c r="B67" s="321" t="s">
        <v>105</v>
      </c>
      <c r="C67" s="322" t="s">
        <v>104</v>
      </c>
      <c r="D67" s="323" t="s">
        <v>103</v>
      </c>
      <c r="E67" s="329">
        <v>413000</v>
      </c>
      <c r="F67" s="324">
        <v>413000</v>
      </c>
      <c r="G67" s="324">
        <v>0</v>
      </c>
      <c r="H67" s="324">
        <v>0</v>
      </c>
      <c r="I67" s="324">
        <v>0</v>
      </c>
      <c r="J67" s="329">
        <v>0</v>
      </c>
      <c r="K67" s="324">
        <v>0</v>
      </c>
      <c r="L67" s="324">
        <v>0</v>
      </c>
      <c r="M67" s="324">
        <v>0</v>
      </c>
      <c r="N67" s="324">
        <v>0</v>
      </c>
      <c r="O67" s="324">
        <v>0</v>
      </c>
      <c r="P67" s="329">
        <v>413000</v>
      </c>
    </row>
    <row r="68" spans="1:16" ht="25.5" x14ac:dyDescent="0.25">
      <c r="A68" s="320" t="s">
        <v>102</v>
      </c>
      <c r="B68" s="325"/>
      <c r="C68" s="326"/>
      <c r="D68" s="327" t="s">
        <v>100</v>
      </c>
      <c r="E68" s="328">
        <v>9803880</v>
      </c>
      <c r="F68" s="328">
        <v>9803880</v>
      </c>
      <c r="G68" s="328">
        <v>6688900</v>
      </c>
      <c r="H68" s="328">
        <v>921900</v>
      </c>
      <c r="I68" s="328">
        <v>0</v>
      </c>
      <c r="J68" s="328">
        <v>521055</v>
      </c>
      <c r="K68" s="328">
        <v>231055</v>
      </c>
      <c r="L68" s="328">
        <v>190000</v>
      </c>
      <c r="M68" s="328">
        <v>0</v>
      </c>
      <c r="N68" s="328">
        <v>0</v>
      </c>
      <c r="O68" s="328">
        <v>331055</v>
      </c>
      <c r="P68" s="328">
        <v>10324935</v>
      </c>
    </row>
    <row r="69" spans="1:16" ht="25.5" x14ac:dyDescent="0.25">
      <c r="A69" s="320" t="s">
        <v>101</v>
      </c>
      <c r="B69" s="325"/>
      <c r="C69" s="326"/>
      <c r="D69" s="327" t="s">
        <v>100</v>
      </c>
      <c r="E69" s="328">
        <v>9803880</v>
      </c>
      <c r="F69" s="328">
        <v>9803880</v>
      </c>
      <c r="G69" s="328">
        <v>6688900</v>
      </c>
      <c r="H69" s="328">
        <v>921900</v>
      </c>
      <c r="I69" s="328">
        <v>0</v>
      </c>
      <c r="J69" s="328">
        <v>521055</v>
      </c>
      <c r="K69" s="328">
        <v>231055</v>
      </c>
      <c r="L69" s="328">
        <v>190000</v>
      </c>
      <c r="M69" s="328">
        <v>0</v>
      </c>
      <c r="N69" s="328">
        <v>0</v>
      </c>
      <c r="O69" s="328">
        <v>331055</v>
      </c>
      <c r="P69" s="328">
        <v>10324935</v>
      </c>
    </row>
    <row r="70" spans="1:16" ht="49.5" customHeight="1" x14ac:dyDescent="0.25">
      <c r="A70" s="321" t="s">
        <v>99</v>
      </c>
      <c r="B70" s="321" t="s">
        <v>70</v>
      </c>
      <c r="C70" s="322" t="s">
        <v>69</v>
      </c>
      <c r="D70" s="323" t="s">
        <v>68</v>
      </c>
      <c r="E70" s="329">
        <v>461000</v>
      </c>
      <c r="F70" s="324">
        <v>461000</v>
      </c>
      <c r="G70" s="324">
        <v>361200</v>
      </c>
      <c r="H70" s="324">
        <v>9000</v>
      </c>
      <c r="I70" s="324">
        <v>0</v>
      </c>
      <c r="J70" s="329">
        <v>0</v>
      </c>
      <c r="K70" s="324">
        <v>0</v>
      </c>
      <c r="L70" s="324">
        <v>0</v>
      </c>
      <c r="M70" s="324">
        <v>0</v>
      </c>
      <c r="N70" s="324">
        <v>0</v>
      </c>
      <c r="O70" s="324">
        <v>0</v>
      </c>
      <c r="P70" s="329">
        <v>461000</v>
      </c>
    </row>
    <row r="71" spans="1:16" ht="21" customHeight="1" x14ac:dyDescent="0.25">
      <c r="A71" s="321" t="s">
        <v>98</v>
      </c>
      <c r="B71" s="321" t="s">
        <v>58</v>
      </c>
      <c r="C71" s="322" t="s">
        <v>65</v>
      </c>
      <c r="D71" s="323" t="s">
        <v>97</v>
      </c>
      <c r="E71" s="329">
        <v>15000</v>
      </c>
      <c r="F71" s="324">
        <v>15000</v>
      </c>
      <c r="G71" s="324">
        <v>0</v>
      </c>
      <c r="H71" s="324">
        <v>0</v>
      </c>
      <c r="I71" s="324">
        <v>0</v>
      </c>
      <c r="J71" s="329">
        <v>0</v>
      </c>
      <c r="K71" s="324">
        <v>0</v>
      </c>
      <c r="L71" s="324">
        <v>0</v>
      </c>
      <c r="M71" s="324">
        <v>0</v>
      </c>
      <c r="N71" s="324">
        <v>0</v>
      </c>
      <c r="O71" s="324">
        <v>0</v>
      </c>
      <c r="P71" s="329">
        <v>15000</v>
      </c>
    </row>
    <row r="72" spans="1:16" ht="51" x14ac:dyDescent="0.25">
      <c r="A72" s="321" t="s">
        <v>96</v>
      </c>
      <c r="B72" s="321" t="s">
        <v>95</v>
      </c>
      <c r="C72" s="322" t="s">
        <v>94</v>
      </c>
      <c r="D72" s="323" t="s">
        <v>93</v>
      </c>
      <c r="E72" s="329">
        <v>3605300</v>
      </c>
      <c r="F72" s="324">
        <v>3605300</v>
      </c>
      <c r="G72" s="324">
        <v>2737000</v>
      </c>
      <c r="H72" s="324">
        <v>236300</v>
      </c>
      <c r="I72" s="324">
        <v>0</v>
      </c>
      <c r="J72" s="329">
        <v>200000</v>
      </c>
      <c r="K72" s="324">
        <v>0</v>
      </c>
      <c r="L72" s="324">
        <v>100000</v>
      </c>
      <c r="M72" s="324">
        <v>0</v>
      </c>
      <c r="N72" s="324">
        <v>0</v>
      </c>
      <c r="O72" s="324">
        <v>100000</v>
      </c>
      <c r="P72" s="329">
        <v>3805300</v>
      </c>
    </row>
    <row r="73" spans="1:16" ht="18.75" customHeight="1" x14ac:dyDescent="0.25">
      <c r="A73" s="321" t="s">
        <v>92</v>
      </c>
      <c r="B73" s="321" t="s">
        <v>91</v>
      </c>
      <c r="C73" s="322" t="s">
        <v>87</v>
      </c>
      <c r="D73" s="323" t="s">
        <v>90</v>
      </c>
      <c r="E73" s="329">
        <v>1608500</v>
      </c>
      <c r="F73" s="324">
        <v>1608500</v>
      </c>
      <c r="G73" s="324">
        <v>1026000</v>
      </c>
      <c r="H73" s="324">
        <v>197000</v>
      </c>
      <c r="I73" s="324">
        <v>0</v>
      </c>
      <c r="J73" s="329">
        <v>16000</v>
      </c>
      <c r="K73" s="324">
        <v>10000</v>
      </c>
      <c r="L73" s="324">
        <v>6000</v>
      </c>
      <c r="M73" s="324">
        <v>0</v>
      </c>
      <c r="N73" s="324">
        <v>0</v>
      </c>
      <c r="O73" s="324">
        <v>10000</v>
      </c>
      <c r="P73" s="329">
        <v>1624500</v>
      </c>
    </row>
    <row r="74" spans="1:16" ht="21" customHeight="1" x14ac:dyDescent="0.25">
      <c r="A74" s="321" t="s">
        <v>89</v>
      </c>
      <c r="B74" s="321" t="s">
        <v>88</v>
      </c>
      <c r="C74" s="322" t="s">
        <v>87</v>
      </c>
      <c r="D74" s="323" t="s">
        <v>86</v>
      </c>
      <c r="E74" s="329">
        <v>85900</v>
      </c>
      <c r="F74" s="324">
        <v>85900</v>
      </c>
      <c r="G74" s="324">
        <v>74200</v>
      </c>
      <c r="H74" s="324">
        <v>0</v>
      </c>
      <c r="I74" s="324">
        <v>0</v>
      </c>
      <c r="J74" s="329">
        <v>0</v>
      </c>
      <c r="K74" s="324">
        <v>0</v>
      </c>
      <c r="L74" s="324">
        <v>0</v>
      </c>
      <c r="M74" s="324">
        <v>0</v>
      </c>
      <c r="N74" s="324">
        <v>0</v>
      </c>
      <c r="O74" s="324">
        <v>0</v>
      </c>
      <c r="P74" s="329">
        <v>85900</v>
      </c>
    </row>
    <row r="75" spans="1:16" ht="38.25" x14ac:dyDescent="0.25">
      <c r="A75" s="321" t="s">
        <v>85</v>
      </c>
      <c r="B75" s="321" t="s">
        <v>84</v>
      </c>
      <c r="C75" s="322" t="s">
        <v>83</v>
      </c>
      <c r="D75" s="323" t="s">
        <v>82</v>
      </c>
      <c r="E75" s="329">
        <v>3493600</v>
      </c>
      <c r="F75" s="324">
        <v>3493600</v>
      </c>
      <c r="G75" s="324">
        <v>2275000</v>
      </c>
      <c r="H75" s="324">
        <v>479600</v>
      </c>
      <c r="I75" s="324">
        <v>0</v>
      </c>
      <c r="J75" s="329">
        <v>106300</v>
      </c>
      <c r="K75" s="324">
        <v>22300</v>
      </c>
      <c r="L75" s="324">
        <v>84000</v>
      </c>
      <c r="M75" s="324">
        <v>0</v>
      </c>
      <c r="N75" s="324">
        <v>0</v>
      </c>
      <c r="O75" s="324">
        <v>22300</v>
      </c>
      <c r="P75" s="329">
        <v>3599900</v>
      </c>
    </row>
    <row r="76" spans="1:16" ht="25.5" x14ac:dyDescent="0.25">
      <c r="A76" s="321" t="s">
        <v>81</v>
      </c>
      <c r="B76" s="321" t="s">
        <v>80</v>
      </c>
      <c r="C76" s="322" t="s">
        <v>76</v>
      </c>
      <c r="D76" s="323" t="s">
        <v>79</v>
      </c>
      <c r="E76" s="329">
        <v>298580</v>
      </c>
      <c r="F76" s="324">
        <v>298580</v>
      </c>
      <c r="G76" s="324">
        <v>215500</v>
      </c>
      <c r="H76" s="324">
        <v>0</v>
      </c>
      <c r="I76" s="324">
        <v>0</v>
      </c>
      <c r="J76" s="329">
        <v>0</v>
      </c>
      <c r="K76" s="324">
        <v>0</v>
      </c>
      <c r="L76" s="324">
        <v>0</v>
      </c>
      <c r="M76" s="324">
        <v>0</v>
      </c>
      <c r="N76" s="324">
        <v>0</v>
      </c>
      <c r="O76" s="324">
        <v>0</v>
      </c>
      <c r="P76" s="329">
        <v>298580</v>
      </c>
    </row>
    <row r="77" spans="1:16" ht="18" customHeight="1" x14ac:dyDescent="0.25">
      <c r="A77" s="321" t="s">
        <v>78</v>
      </c>
      <c r="B77" s="321" t="s">
        <v>77</v>
      </c>
      <c r="C77" s="322" t="s">
        <v>76</v>
      </c>
      <c r="D77" s="323" t="s">
        <v>75</v>
      </c>
      <c r="E77" s="329">
        <v>236000</v>
      </c>
      <c r="F77" s="324">
        <v>236000</v>
      </c>
      <c r="G77" s="324">
        <v>0</v>
      </c>
      <c r="H77" s="324">
        <v>0</v>
      </c>
      <c r="I77" s="324">
        <v>0</v>
      </c>
      <c r="J77" s="329">
        <v>0</v>
      </c>
      <c r="K77" s="324">
        <v>0</v>
      </c>
      <c r="L77" s="324">
        <v>0</v>
      </c>
      <c r="M77" s="324">
        <v>0</v>
      </c>
      <c r="N77" s="324">
        <v>0</v>
      </c>
      <c r="O77" s="324">
        <v>0</v>
      </c>
      <c r="P77" s="329">
        <v>236000</v>
      </c>
    </row>
    <row r="78" spans="1:16" x14ac:dyDescent="0.25">
      <c r="A78" s="321" t="s">
        <v>346</v>
      </c>
      <c r="B78" s="321" t="s">
        <v>347</v>
      </c>
      <c r="C78" s="322" t="s">
        <v>142</v>
      </c>
      <c r="D78" s="323" t="s">
        <v>348</v>
      </c>
      <c r="E78" s="329">
        <v>0</v>
      </c>
      <c r="F78" s="324">
        <v>0</v>
      </c>
      <c r="G78" s="324">
        <v>0</v>
      </c>
      <c r="H78" s="324">
        <v>0</v>
      </c>
      <c r="I78" s="324">
        <v>0</v>
      </c>
      <c r="J78" s="329">
        <v>198755</v>
      </c>
      <c r="K78" s="324">
        <v>198755</v>
      </c>
      <c r="L78" s="324">
        <v>0</v>
      </c>
      <c r="M78" s="324">
        <v>0</v>
      </c>
      <c r="N78" s="324">
        <v>0</v>
      </c>
      <c r="O78" s="324">
        <v>198755</v>
      </c>
      <c r="P78" s="329">
        <v>198755</v>
      </c>
    </row>
    <row r="79" spans="1:16" ht="26.25" customHeight="1" x14ac:dyDescent="0.25">
      <c r="A79" s="320" t="s">
        <v>74</v>
      </c>
      <c r="B79" s="325"/>
      <c r="C79" s="326"/>
      <c r="D79" s="327" t="s">
        <v>73</v>
      </c>
      <c r="E79" s="328">
        <v>20341451</v>
      </c>
      <c r="F79" s="328">
        <v>17216339</v>
      </c>
      <c r="G79" s="328">
        <v>1113440</v>
      </c>
      <c r="H79" s="328">
        <v>23100</v>
      </c>
      <c r="I79" s="328">
        <v>3005112</v>
      </c>
      <c r="J79" s="328">
        <v>0</v>
      </c>
      <c r="K79" s="328">
        <v>0</v>
      </c>
      <c r="L79" s="328">
        <v>0</v>
      </c>
      <c r="M79" s="328">
        <v>0</v>
      </c>
      <c r="N79" s="328">
        <v>0</v>
      </c>
      <c r="O79" s="328">
        <v>0</v>
      </c>
      <c r="P79" s="328">
        <v>20341451</v>
      </c>
    </row>
    <row r="80" spans="1:16" ht="29.25" customHeight="1" x14ac:dyDescent="0.25">
      <c r="A80" s="320" t="s">
        <v>72</v>
      </c>
      <c r="B80" s="325"/>
      <c r="C80" s="326"/>
      <c r="D80" s="327" t="s">
        <v>73</v>
      </c>
      <c r="E80" s="328">
        <v>20341451</v>
      </c>
      <c r="F80" s="328">
        <v>17216339</v>
      </c>
      <c r="G80" s="328">
        <v>1113440</v>
      </c>
      <c r="H80" s="328">
        <v>23100</v>
      </c>
      <c r="I80" s="328">
        <v>3005112</v>
      </c>
      <c r="J80" s="328">
        <v>0</v>
      </c>
      <c r="K80" s="328">
        <v>0</v>
      </c>
      <c r="L80" s="328">
        <v>0</v>
      </c>
      <c r="M80" s="328">
        <v>0</v>
      </c>
      <c r="N80" s="328">
        <v>0</v>
      </c>
      <c r="O80" s="328">
        <v>0</v>
      </c>
      <c r="P80" s="328">
        <v>20341451</v>
      </c>
    </row>
    <row r="81" spans="1:16" ht="51.75" customHeight="1" x14ac:dyDescent="0.25">
      <c r="A81" s="321" t="s">
        <v>71</v>
      </c>
      <c r="B81" s="321" t="s">
        <v>70</v>
      </c>
      <c r="C81" s="322" t="s">
        <v>69</v>
      </c>
      <c r="D81" s="323" t="s">
        <v>68</v>
      </c>
      <c r="E81" s="329">
        <v>1415140</v>
      </c>
      <c r="F81" s="324">
        <v>1415140</v>
      </c>
      <c r="G81" s="324">
        <v>1113440</v>
      </c>
      <c r="H81" s="324">
        <v>23100</v>
      </c>
      <c r="I81" s="324">
        <v>0</v>
      </c>
      <c r="J81" s="329">
        <v>0</v>
      </c>
      <c r="K81" s="324">
        <v>0</v>
      </c>
      <c r="L81" s="324">
        <v>0</v>
      </c>
      <c r="M81" s="324">
        <v>0</v>
      </c>
      <c r="N81" s="324">
        <v>0</v>
      </c>
      <c r="O81" s="324">
        <v>0</v>
      </c>
      <c r="P81" s="329">
        <v>1415140</v>
      </c>
    </row>
    <row r="82" spans="1:16" ht="22.5" customHeight="1" x14ac:dyDescent="0.25">
      <c r="A82" s="321" t="s">
        <v>67</v>
      </c>
      <c r="B82" s="321" t="s">
        <v>66</v>
      </c>
      <c r="C82" s="322" t="s">
        <v>65</v>
      </c>
      <c r="D82" s="323" t="s">
        <v>64</v>
      </c>
      <c r="E82" s="329">
        <v>120000</v>
      </c>
      <c r="F82" s="324">
        <v>0</v>
      </c>
      <c r="G82" s="324">
        <v>0</v>
      </c>
      <c r="H82" s="324">
        <v>0</v>
      </c>
      <c r="I82" s="324">
        <v>0</v>
      </c>
      <c r="J82" s="329">
        <v>0</v>
      </c>
      <c r="K82" s="324">
        <v>0</v>
      </c>
      <c r="L82" s="324">
        <v>0</v>
      </c>
      <c r="M82" s="324">
        <v>0</v>
      </c>
      <c r="N82" s="324">
        <v>0</v>
      </c>
      <c r="O82" s="324">
        <v>0</v>
      </c>
      <c r="P82" s="329">
        <v>120000</v>
      </c>
    </row>
    <row r="83" spans="1:16" ht="47.25" customHeight="1" x14ac:dyDescent="0.25">
      <c r="A83" s="321" t="s">
        <v>63</v>
      </c>
      <c r="B83" s="321" t="s">
        <v>62</v>
      </c>
      <c r="C83" s="322" t="s">
        <v>58</v>
      </c>
      <c r="D83" s="323" t="s">
        <v>61</v>
      </c>
      <c r="E83" s="329">
        <v>13524300</v>
      </c>
      <c r="F83" s="324">
        <v>13524300</v>
      </c>
      <c r="G83" s="324">
        <v>0</v>
      </c>
      <c r="H83" s="324">
        <v>0</v>
      </c>
      <c r="I83" s="324">
        <v>0</v>
      </c>
      <c r="J83" s="329">
        <v>0</v>
      </c>
      <c r="K83" s="324">
        <v>0</v>
      </c>
      <c r="L83" s="324">
        <v>0</v>
      </c>
      <c r="M83" s="324">
        <v>0</v>
      </c>
      <c r="N83" s="324">
        <v>0</v>
      </c>
      <c r="O83" s="324">
        <v>0</v>
      </c>
      <c r="P83" s="329">
        <v>13524300</v>
      </c>
    </row>
    <row r="84" spans="1:16" ht="96.75" customHeight="1" x14ac:dyDescent="0.25">
      <c r="A84" s="321" t="s">
        <v>440</v>
      </c>
      <c r="B84" s="321" t="s">
        <v>441</v>
      </c>
      <c r="C84" s="322" t="s">
        <v>58</v>
      </c>
      <c r="D84" s="323" t="s">
        <v>442</v>
      </c>
      <c r="E84" s="329">
        <v>190000</v>
      </c>
      <c r="F84" s="324">
        <v>0</v>
      </c>
      <c r="G84" s="324">
        <v>0</v>
      </c>
      <c r="H84" s="324">
        <v>0</v>
      </c>
      <c r="I84" s="324">
        <v>190000</v>
      </c>
      <c r="J84" s="329">
        <v>0</v>
      </c>
      <c r="K84" s="324">
        <v>0</v>
      </c>
      <c r="L84" s="324">
        <v>0</v>
      </c>
      <c r="M84" s="324">
        <v>0</v>
      </c>
      <c r="N84" s="324">
        <v>0</v>
      </c>
      <c r="O84" s="324">
        <v>0</v>
      </c>
      <c r="P84" s="329">
        <v>190000</v>
      </c>
    </row>
    <row r="85" spans="1:16" ht="25.5" customHeight="1" x14ac:dyDescent="0.25">
      <c r="A85" s="321" t="s">
        <v>60</v>
      </c>
      <c r="B85" s="321" t="s">
        <v>59</v>
      </c>
      <c r="C85" s="322" t="s">
        <v>58</v>
      </c>
      <c r="D85" s="323" t="s">
        <v>44</v>
      </c>
      <c r="E85" s="329">
        <v>5092011</v>
      </c>
      <c r="F85" s="324">
        <v>2276899</v>
      </c>
      <c r="G85" s="324">
        <v>0</v>
      </c>
      <c r="H85" s="324">
        <v>0</v>
      </c>
      <c r="I85" s="324">
        <v>2815112</v>
      </c>
      <c r="J85" s="329">
        <v>0</v>
      </c>
      <c r="K85" s="324">
        <v>0</v>
      </c>
      <c r="L85" s="324">
        <v>0</v>
      </c>
      <c r="M85" s="324">
        <v>0</v>
      </c>
      <c r="N85" s="324">
        <v>0</v>
      </c>
      <c r="O85" s="324">
        <v>0</v>
      </c>
      <c r="P85" s="329">
        <v>5092011</v>
      </c>
    </row>
    <row r="86" spans="1:16" ht="25.5" customHeight="1" x14ac:dyDescent="0.25">
      <c r="A86" s="325" t="s">
        <v>46</v>
      </c>
      <c r="B86" s="320" t="s">
        <v>46</v>
      </c>
      <c r="C86" s="326" t="s">
        <v>46</v>
      </c>
      <c r="D86" s="327" t="s">
        <v>4</v>
      </c>
      <c r="E86" s="328">
        <v>145364015</v>
      </c>
      <c r="F86" s="328">
        <v>133870454</v>
      </c>
      <c r="G86" s="328">
        <v>79107069</v>
      </c>
      <c r="H86" s="328">
        <v>8566348</v>
      </c>
      <c r="I86" s="328">
        <v>11373561</v>
      </c>
      <c r="J86" s="328">
        <v>37564860</v>
      </c>
      <c r="K86" s="328">
        <v>30705495</v>
      </c>
      <c r="L86" s="328">
        <v>2482365</v>
      </c>
      <c r="M86" s="328">
        <v>90000</v>
      </c>
      <c r="N86" s="328">
        <v>0</v>
      </c>
      <c r="O86" s="328">
        <v>35082495</v>
      </c>
      <c r="P86" s="328">
        <v>182928875</v>
      </c>
    </row>
    <row r="89" spans="1:16" x14ac:dyDescent="0.25">
      <c r="B89" s="286" t="s">
        <v>47</v>
      </c>
      <c r="I89" s="286" t="s">
        <v>48</v>
      </c>
    </row>
  </sheetData>
  <mergeCells count="23"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K9:K11"/>
    <mergeCell ref="M9:N9"/>
    <mergeCell ref="E9:E11"/>
    <mergeCell ref="F9:F11"/>
    <mergeCell ref="G9:H9"/>
    <mergeCell ref="I9:I11"/>
    <mergeCell ref="J9:J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B1" zoomScaleNormal="100" workbookViewId="0">
      <selection activeCell="P3" sqref="P3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5"/>
      <c r="M1" s="367" t="s">
        <v>502</v>
      </c>
      <c r="N1" s="367"/>
      <c r="O1" s="367"/>
      <c r="P1" s="36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49" t="s">
        <v>350</v>
      </c>
      <c r="AG1" s="349"/>
      <c r="AH1" s="349"/>
      <c r="AI1" s="349"/>
      <c r="AJ1" s="349"/>
      <c r="AK1" s="349"/>
      <c r="AL1" s="349"/>
      <c r="AM1" s="30"/>
    </row>
    <row r="2" spans="2:54" ht="42" customHeight="1" x14ac:dyDescent="0.25">
      <c r="C2" s="369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27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1"/>
      <c r="AJ2" s="261"/>
      <c r="AK2" s="261"/>
      <c r="AL2" s="261"/>
      <c r="AM2" s="30"/>
    </row>
    <row r="3" spans="2:54" ht="23.25" customHeight="1" x14ac:dyDescent="0.2">
      <c r="F3" s="29"/>
      <c r="G3" s="29"/>
      <c r="H3" s="29"/>
      <c r="I3" s="29"/>
      <c r="J3" s="29"/>
    </row>
    <row r="4" spans="2:54" s="28" customFormat="1" ht="28.5" customHeight="1" x14ac:dyDescent="0.4">
      <c r="B4" s="388" t="s">
        <v>352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9" t="s">
        <v>242</v>
      </c>
      <c r="AK5" s="26"/>
      <c r="AL5" s="26"/>
    </row>
    <row r="6" spans="2:54" s="7" customFormat="1" ht="27.75" customHeight="1" x14ac:dyDescent="0.3">
      <c r="B6" s="371" t="s">
        <v>2</v>
      </c>
      <c r="C6" s="374" t="s">
        <v>243</v>
      </c>
      <c r="D6" s="352" t="s">
        <v>244</v>
      </c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  <c r="Q6" s="352" t="s">
        <v>259</v>
      </c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259"/>
      <c r="AK6" s="257"/>
      <c r="AL6" s="364"/>
      <c r="AM6" s="25"/>
    </row>
    <row r="7" spans="2:54" s="7" customFormat="1" ht="20.45" customHeight="1" x14ac:dyDescent="0.3">
      <c r="B7" s="372"/>
      <c r="C7" s="375"/>
      <c r="D7" s="358" t="s">
        <v>248</v>
      </c>
      <c r="E7" s="361" t="s">
        <v>245</v>
      </c>
      <c r="F7" s="362"/>
      <c r="G7" s="362"/>
      <c r="H7" s="362"/>
      <c r="I7" s="362"/>
      <c r="J7" s="362"/>
      <c r="K7" s="362"/>
      <c r="L7" s="362"/>
      <c r="M7" s="362"/>
      <c r="N7" s="362"/>
      <c r="O7" s="363"/>
      <c r="P7" s="382" t="s">
        <v>4</v>
      </c>
      <c r="Q7" s="361" t="s">
        <v>245</v>
      </c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3"/>
      <c r="AJ7" s="385" t="s">
        <v>4</v>
      </c>
      <c r="AK7" s="257"/>
      <c r="AL7" s="365"/>
      <c r="AM7" s="25"/>
    </row>
    <row r="8" spans="2:54" ht="13.5" customHeight="1" x14ac:dyDescent="0.2">
      <c r="B8" s="372"/>
      <c r="C8" s="375"/>
      <c r="D8" s="359"/>
      <c r="E8" s="399" t="s">
        <v>246</v>
      </c>
      <c r="F8" s="400"/>
      <c r="G8" s="400"/>
      <c r="H8" s="400"/>
      <c r="I8" s="400"/>
      <c r="J8" s="400"/>
      <c r="K8" s="400"/>
      <c r="L8" s="400"/>
      <c r="M8" s="400"/>
      <c r="N8" s="401"/>
      <c r="O8" s="355" t="s">
        <v>247</v>
      </c>
      <c r="P8" s="383"/>
      <c r="Q8" s="390" t="s">
        <v>260</v>
      </c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2"/>
      <c r="AG8" s="379" t="s">
        <v>61</v>
      </c>
      <c r="AH8" s="379" t="s">
        <v>442</v>
      </c>
      <c r="AI8" s="355" t="s">
        <v>247</v>
      </c>
      <c r="AJ8" s="386"/>
      <c r="AK8" s="364"/>
      <c r="AL8" s="365"/>
    </row>
    <row r="9" spans="2:54" ht="12" customHeight="1" x14ac:dyDescent="0.2">
      <c r="B9" s="372"/>
      <c r="C9" s="375"/>
      <c r="D9" s="359"/>
      <c r="E9" s="402"/>
      <c r="F9" s="403"/>
      <c r="G9" s="403"/>
      <c r="H9" s="403"/>
      <c r="I9" s="403"/>
      <c r="J9" s="403"/>
      <c r="K9" s="403"/>
      <c r="L9" s="403"/>
      <c r="M9" s="403"/>
      <c r="N9" s="404"/>
      <c r="O9" s="356"/>
      <c r="P9" s="383"/>
      <c r="Q9" s="393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5"/>
      <c r="AG9" s="380"/>
      <c r="AH9" s="408"/>
      <c r="AI9" s="377"/>
      <c r="AJ9" s="386"/>
      <c r="AK9" s="365"/>
      <c r="AL9" s="365"/>
    </row>
    <row r="10" spans="2:54" ht="49.5" customHeight="1" x14ac:dyDescent="0.2">
      <c r="B10" s="372"/>
      <c r="C10" s="375"/>
      <c r="D10" s="359"/>
      <c r="E10" s="402"/>
      <c r="F10" s="403"/>
      <c r="G10" s="403"/>
      <c r="H10" s="403"/>
      <c r="I10" s="403"/>
      <c r="J10" s="403"/>
      <c r="K10" s="403"/>
      <c r="L10" s="403"/>
      <c r="M10" s="403"/>
      <c r="N10" s="404"/>
      <c r="O10" s="356"/>
      <c r="P10" s="383"/>
      <c r="Q10" s="393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/>
      <c r="AF10" s="395"/>
      <c r="AG10" s="380"/>
      <c r="AH10" s="408"/>
      <c r="AI10" s="377"/>
      <c r="AJ10" s="386"/>
      <c r="AK10" s="365"/>
      <c r="AL10" s="365"/>
    </row>
    <row r="11" spans="2:54" s="24" customFormat="1" ht="20.25" customHeight="1" x14ac:dyDescent="0.2">
      <c r="B11" s="373"/>
      <c r="C11" s="376"/>
      <c r="D11" s="360"/>
      <c r="E11" s="405"/>
      <c r="F11" s="406"/>
      <c r="G11" s="406"/>
      <c r="H11" s="406"/>
      <c r="I11" s="406"/>
      <c r="J11" s="406"/>
      <c r="K11" s="406"/>
      <c r="L11" s="406"/>
      <c r="M11" s="406"/>
      <c r="N11" s="407"/>
      <c r="O11" s="357"/>
      <c r="P11" s="383"/>
      <c r="Q11" s="396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8"/>
      <c r="AG11" s="380"/>
      <c r="AH11" s="408"/>
      <c r="AI11" s="378"/>
      <c r="AJ11" s="386"/>
      <c r="AK11" s="366"/>
      <c r="AL11" s="366"/>
    </row>
    <row r="12" spans="2:54" s="24" customFormat="1" ht="129.75" customHeight="1" x14ac:dyDescent="0.2">
      <c r="B12" s="150"/>
      <c r="C12" s="69"/>
      <c r="D12" s="70"/>
      <c r="E12" s="74" t="s">
        <v>251</v>
      </c>
      <c r="F12" s="74" t="s">
        <v>275</v>
      </c>
      <c r="G12" s="74" t="s">
        <v>327</v>
      </c>
      <c r="H12" s="74" t="s">
        <v>328</v>
      </c>
      <c r="I12" s="74" t="s">
        <v>349</v>
      </c>
      <c r="J12" s="307" t="s">
        <v>451</v>
      </c>
      <c r="K12" s="308" t="s">
        <v>276</v>
      </c>
      <c r="L12" s="122" t="s">
        <v>320</v>
      </c>
      <c r="M12" s="74" t="s">
        <v>277</v>
      </c>
      <c r="N12" s="270" t="s">
        <v>424</v>
      </c>
      <c r="O12" s="267" t="s">
        <v>425</v>
      </c>
      <c r="P12" s="384"/>
      <c r="Q12" s="76" t="s">
        <v>252</v>
      </c>
      <c r="R12" s="278" t="s">
        <v>482</v>
      </c>
      <c r="S12" s="79" t="s">
        <v>234</v>
      </c>
      <c r="T12" s="76" t="s">
        <v>253</v>
      </c>
      <c r="U12" s="76" t="s">
        <v>321</v>
      </c>
      <c r="V12" s="76" t="s">
        <v>254</v>
      </c>
      <c r="W12" s="76" t="s">
        <v>280</v>
      </c>
      <c r="X12" s="76" t="s">
        <v>255</v>
      </c>
      <c r="Y12" s="80" t="s">
        <v>256</v>
      </c>
      <c r="Z12" s="76" t="s">
        <v>329</v>
      </c>
      <c r="AA12" s="266" t="s">
        <v>430</v>
      </c>
      <c r="AB12" s="76" t="s">
        <v>418</v>
      </c>
      <c r="AC12" s="81" t="s">
        <v>257</v>
      </c>
      <c r="AD12" s="80" t="s">
        <v>258</v>
      </c>
      <c r="AE12" s="152" t="s">
        <v>351</v>
      </c>
      <c r="AF12" s="152" t="s">
        <v>351</v>
      </c>
      <c r="AG12" s="381"/>
      <c r="AH12" s="409"/>
      <c r="AI12" s="258"/>
      <c r="AJ12" s="387"/>
      <c r="AK12" s="260"/>
      <c r="AL12" s="257"/>
    </row>
    <row r="13" spans="2:54" s="24" customFormat="1" ht="25.5" customHeight="1" x14ac:dyDescent="0.2">
      <c r="B13" s="150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9">
        <v>41053600</v>
      </c>
      <c r="P13" s="71"/>
      <c r="Q13" s="76" t="s">
        <v>261</v>
      </c>
      <c r="R13" s="79" t="s">
        <v>261</v>
      </c>
      <c r="S13" s="79" t="s">
        <v>261</v>
      </c>
      <c r="T13" s="76" t="s">
        <v>261</v>
      </c>
      <c r="U13" s="76" t="s">
        <v>261</v>
      </c>
      <c r="V13" s="76" t="s">
        <v>261</v>
      </c>
      <c r="W13" s="76" t="s">
        <v>262</v>
      </c>
      <c r="X13" s="76" t="s">
        <v>261</v>
      </c>
      <c r="Y13" s="76" t="s">
        <v>262</v>
      </c>
      <c r="Z13" s="76" t="s">
        <v>262</v>
      </c>
      <c r="AA13" s="266" t="s">
        <v>261</v>
      </c>
      <c r="AB13" s="76" t="s">
        <v>261</v>
      </c>
      <c r="AC13" s="76" t="s">
        <v>261</v>
      </c>
      <c r="AD13" s="76" t="s">
        <v>261</v>
      </c>
      <c r="AE13" s="153" t="s">
        <v>262</v>
      </c>
      <c r="AF13" s="153" t="s">
        <v>262</v>
      </c>
      <c r="AG13" s="80" t="s">
        <v>281</v>
      </c>
      <c r="AH13" s="80" t="s">
        <v>446</v>
      </c>
      <c r="AI13" s="65"/>
      <c r="AJ13" s="65"/>
      <c r="AK13" s="260"/>
      <c r="AL13" s="257"/>
    </row>
    <row r="14" spans="2:54" ht="36" customHeight="1" x14ac:dyDescent="0.2">
      <c r="B14" s="151">
        <v>25100000000</v>
      </c>
      <c r="C14" s="67" t="s">
        <v>263</v>
      </c>
      <c r="D14" s="73">
        <v>5520000</v>
      </c>
      <c r="E14" s="23"/>
      <c r="F14" s="23"/>
      <c r="G14" s="23"/>
      <c r="H14" s="23"/>
      <c r="I14" s="108">
        <v>138000</v>
      </c>
      <c r="J14" s="108">
        <v>1877923</v>
      </c>
      <c r="K14" s="108">
        <v>743000</v>
      </c>
      <c r="L14" s="108">
        <v>1776350</v>
      </c>
      <c r="M14" s="108">
        <v>557667</v>
      </c>
      <c r="N14" s="108">
        <v>566479</v>
      </c>
      <c r="O14" s="268">
        <v>4259000</v>
      </c>
      <c r="P14" s="77">
        <f>SUM(D14:O14)</f>
        <v>15438419</v>
      </c>
      <c r="Q14" s="73">
        <v>588000</v>
      </c>
      <c r="R14" s="73"/>
      <c r="S14" s="73"/>
      <c r="T14" s="73">
        <v>534810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8">
        <v>1644025</v>
      </c>
      <c r="AF14" s="155">
        <v>1087</v>
      </c>
      <c r="AG14" s="23"/>
      <c r="AH14" s="23"/>
      <c r="AI14" s="23"/>
      <c r="AJ14" s="23">
        <f>SUM(Q14:AI14)</f>
        <v>2767922</v>
      </c>
      <c r="AK14" s="257"/>
      <c r="AL14" s="23"/>
    </row>
    <row r="15" spans="2:54" s="12" customFormat="1" ht="31.5" customHeight="1" x14ac:dyDescent="0.2">
      <c r="B15" s="22">
        <v>25314200000</v>
      </c>
      <c r="C15" s="68" t="s">
        <v>249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4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250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4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274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483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4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588000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620000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18806311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350"/>
      <c r="D20" s="351"/>
      <c r="E20" s="351"/>
      <c r="F20" s="351"/>
      <c r="G20" s="351"/>
      <c r="H20" s="351"/>
      <c r="I20" s="351"/>
      <c r="J20" s="351"/>
      <c r="K20" s="351"/>
      <c r="L20" s="146"/>
      <c r="M20" s="15"/>
      <c r="N20" s="15"/>
      <c r="O20" s="15"/>
      <c r="P20" s="15"/>
      <c r="Q20" s="350" t="s">
        <v>47</v>
      </c>
      <c r="R20" s="351"/>
      <c r="S20" s="351"/>
      <c r="T20" s="351"/>
      <c r="U20" s="351"/>
      <c r="V20" s="351"/>
      <c r="W20" s="351"/>
      <c r="X20" s="351"/>
      <c r="Y20" s="351"/>
      <c r="Z20" s="146" t="s">
        <v>480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  <mergeCell ref="AF1:AL1"/>
    <mergeCell ref="C20:K20"/>
    <mergeCell ref="D6:P6"/>
    <mergeCell ref="O8:O11"/>
    <mergeCell ref="D7:D11"/>
    <mergeCell ref="E7:O7"/>
    <mergeCell ref="AK8:AK11"/>
    <mergeCell ref="M1:P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23" zoomScale="75" zoomScaleNormal="75" zoomScaleSheetLayoutView="75" workbookViewId="0">
      <selection activeCell="P5" sqref="P5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2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1"/>
      <c r="B1" s="62"/>
      <c r="C1" s="62"/>
      <c r="D1" s="279"/>
      <c r="E1" s="62"/>
      <c r="F1" s="62"/>
      <c r="G1" s="414" t="s">
        <v>278</v>
      </c>
      <c r="H1" s="415"/>
      <c r="I1" s="415"/>
    </row>
    <row r="2" spans="1:9" ht="70.5" customHeight="1" x14ac:dyDescent="0.2">
      <c r="D2" s="61"/>
      <c r="G2" s="412" t="s">
        <v>501</v>
      </c>
      <c r="H2" s="413"/>
      <c r="I2" s="413"/>
    </row>
    <row r="3" spans="1:9" ht="15.75" x14ac:dyDescent="0.2">
      <c r="C3" s="61"/>
      <c r="D3" s="61"/>
      <c r="G3" s="112"/>
      <c r="H3" s="113"/>
      <c r="I3" s="113"/>
    </row>
    <row r="4" spans="1:9" ht="29.25" customHeight="1" x14ac:dyDescent="0.2">
      <c r="A4" s="410" t="s">
        <v>282</v>
      </c>
      <c r="B4" s="411"/>
      <c r="C4" s="411"/>
      <c r="D4" s="411"/>
      <c r="E4" s="411"/>
      <c r="F4" s="411"/>
      <c r="G4" s="411"/>
      <c r="H4" s="411"/>
      <c r="I4" s="411"/>
    </row>
    <row r="5" spans="1:9" ht="15" customHeight="1" x14ac:dyDescent="0.3">
      <c r="A5" s="60"/>
      <c r="B5" s="59"/>
      <c r="C5" s="59"/>
      <c r="D5" s="280"/>
      <c r="E5" s="57"/>
      <c r="F5" s="57"/>
      <c r="G5" s="58"/>
      <c r="H5" s="57"/>
      <c r="I5" s="56" t="s">
        <v>242</v>
      </c>
    </row>
    <row r="6" spans="1:9" s="49" customFormat="1" ht="138.75" customHeight="1" x14ac:dyDescent="0.3">
      <c r="A6" s="82" t="s">
        <v>264</v>
      </c>
      <c r="B6" s="82" t="s">
        <v>230</v>
      </c>
      <c r="C6" s="82" t="s">
        <v>229</v>
      </c>
      <c r="D6" s="55" t="s">
        <v>265</v>
      </c>
      <c r="E6" s="54" t="s">
        <v>266</v>
      </c>
      <c r="F6" s="54" t="s">
        <v>267</v>
      </c>
      <c r="G6" s="54" t="s">
        <v>268</v>
      </c>
      <c r="H6" s="54" t="s">
        <v>269</v>
      </c>
      <c r="I6" s="54" t="s">
        <v>270</v>
      </c>
    </row>
    <row r="7" spans="1:9" s="50" customFormat="1" ht="18.75" x14ac:dyDescent="0.2">
      <c r="A7" s="53" t="s">
        <v>241</v>
      </c>
      <c r="B7" s="53" t="s">
        <v>240</v>
      </c>
      <c r="C7" s="53" t="s">
        <v>239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3" t="s">
        <v>222</v>
      </c>
      <c r="B8" s="124"/>
      <c r="C8" s="124"/>
      <c r="D8" s="125" t="s">
        <v>238</v>
      </c>
      <c r="E8" s="126"/>
      <c r="F8" s="127"/>
      <c r="G8" s="127"/>
      <c r="H8" s="128">
        <f>H9</f>
        <v>20193514</v>
      </c>
      <c r="I8" s="127"/>
    </row>
    <row r="9" spans="1:9" s="49" customFormat="1" ht="18.75" x14ac:dyDescent="0.3">
      <c r="A9" s="123" t="s">
        <v>221</v>
      </c>
      <c r="B9" s="124"/>
      <c r="C9" s="124"/>
      <c r="D9" s="125" t="s">
        <v>238</v>
      </c>
      <c r="E9" s="129"/>
      <c r="F9" s="129"/>
      <c r="G9" s="129"/>
      <c r="H9" s="130">
        <f>SUM(H10:H44)</f>
        <v>20193514</v>
      </c>
      <c r="I9" s="129"/>
    </row>
    <row r="10" spans="1:9" s="47" customFormat="1" ht="63" x14ac:dyDescent="0.25">
      <c r="A10" s="98" t="s">
        <v>220</v>
      </c>
      <c r="B10" s="99" t="s">
        <v>219</v>
      </c>
      <c r="C10" s="98" t="s">
        <v>69</v>
      </c>
      <c r="D10" s="157" t="s">
        <v>218</v>
      </c>
      <c r="E10" s="100" t="s">
        <v>235</v>
      </c>
      <c r="F10" s="101"/>
      <c r="G10" s="101"/>
      <c r="H10" s="103">
        <v>135000</v>
      </c>
      <c r="I10" s="100"/>
    </row>
    <row r="11" spans="1:9" s="47" customFormat="1" ht="31.5" x14ac:dyDescent="0.25">
      <c r="A11" s="116" t="s">
        <v>322</v>
      </c>
      <c r="B11" s="116" t="s">
        <v>323</v>
      </c>
      <c r="C11" s="117" t="s">
        <v>142</v>
      </c>
      <c r="D11" s="115" t="s">
        <v>324</v>
      </c>
      <c r="E11" s="87" t="s">
        <v>271</v>
      </c>
      <c r="F11" s="86"/>
      <c r="G11" s="86"/>
      <c r="H11" s="102">
        <v>1500000</v>
      </c>
      <c r="I11" s="85"/>
    </row>
    <row r="12" spans="1:9" ht="15.75" x14ac:dyDescent="0.2">
      <c r="A12" s="159" t="s">
        <v>203</v>
      </c>
      <c r="B12" s="159" t="s">
        <v>202</v>
      </c>
      <c r="C12" s="160" t="s">
        <v>201</v>
      </c>
      <c r="D12" s="110" t="s">
        <v>200</v>
      </c>
      <c r="E12" s="100" t="s">
        <v>235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235</v>
      </c>
      <c r="F13" s="90"/>
      <c r="G13" s="90"/>
      <c r="H13" s="90"/>
      <c r="I13" s="90"/>
    </row>
    <row r="14" spans="1:9" ht="51" x14ac:dyDescent="0.2">
      <c r="A14" s="159" t="s">
        <v>431</v>
      </c>
      <c r="B14" s="159" t="s">
        <v>432</v>
      </c>
      <c r="C14" s="160" t="s">
        <v>138</v>
      </c>
      <c r="D14" s="110" t="s">
        <v>433</v>
      </c>
      <c r="E14" s="276" t="s">
        <v>443</v>
      </c>
      <c r="F14" s="90"/>
      <c r="G14" s="90"/>
      <c r="H14" s="90">
        <v>2161182</v>
      </c>
      <c r="I14" s="90"/>
    </row>
    <row r="15" spans="1:9" ht="31.5" x14ac:dyDescent="0.2">
      <c r="A15" s="159" t="s">
        <v>431</v>
      </c>
      <c r="B15" s="159" t="s">
        <v>432</v>
      </c>
      <c r="C15" s="160" t="s">
        <v>138</v>
      </c>
      <c r="D15" s="110" t="s">
        <v>433</v>
      </c>
      <c r="E15" s="276" t="s">
        <v>444</v>
      </c>
      <c r="F15" s="90"/>
      <c r="G15" s="90"/>
      <c r="H15" s="90">
        <v>2278218</v>
      </c>
      <c r="I15" s="90"/>
    </row>
    <row r="16" spans="1:9" ht="47.25" x14ac:dyDescent="0.2">
      <c r="A16" s="116" t="s">
        <v>292</v>
      </c>
      <c r="B16" s="116" t="s">
        <v>293</v>
      </c>
      <c r="C16" s="117" t="s">
        <v>138</v>
      </c>
      <c r="D16" s="115" t="s">
        <v>294</v>
      </c>
      <c r="E16" s="148" t="s">
        <v>334</v>
      </c>
      <c r="F16" s="90"/>
      <c r="G16" s="90"/>
      <c r="H16" s="102">
        <v>941000</v>
      </c>
      <c r="I16" s="90"/>
    </row>
    <row r="17" spans="1:9" ht="47.25" x14ac:dyDescent="0.2">
      <c r="A17" s="116" t="s">
        <v>292</v>
      </c>
      <c r="B17" s="116" t="s">
        <v>293</v>
      </c>
      <c r="C17" s="117" t="s">
        <v>138</v>
      </c>
      <c r="D17" s="115" t="s">
        <v>294</v>
      </c>
      <c r="E17" s="148" t="s">
        <v>335</v>
      </c>
      <c r="F17" s="90"/>
      <c r="G17" s="90"/>
      <c r="H17" s="102">
        <v>202333</v>
      </c>
      <c r="I17" s="90"/>
    </row>
    <row r="18" spans="1:9" ht="47.25" x14ac:dyDescent="0.2">
      <c r="A18" s="116" t="s">
        <v>292</v>
      </c>
      <c r="B18" s="116" t="s">
        <v>293</v>
      </c>
      <c r="C18" s="117" t="s">
        <v>138</v>
      </c>
      <c r="D18" s="115" t="s">
        <v>294</v>
      </c>
      <c r="E18" s="119" t="s">
        <v>336</v>
      </c>
      <c r="F18" s="90"/>
      <c r="G18" s="90"/>
      <c r="H18" s="102">
        <v>87550</v>
      </c>
      <c r="I18" s="90"/>
    </row>
    <row r="19" spans="1:9" ht="47.25" x14ac:dyDescent="0.2">
      <c r="A19" s="116" t="s">
        <v>292</v>
      </c>
      <c r="B19" s="116" t="s">
        <v>293</v>
      </c>
      <c r="C19" s="117" t="s">
        <v>138</v>
      </c>
      <c r="D19" s="115" t="s">
        <v>294</v>
      </c>
      <c r="E19" s="119" t="s">
        <v>337</v>
      </c>
      <c r="F19" s="90"/>
      <c r="G19" s="90"/>
      <c r="H19" s="102">
        <v>87550</v>
      </c>
      <c r="I19" s="90"/>
    </row>
    <row r="20" spans="1:9" ht="47.25" x14ac:dyDescent="0.2">
      <c r="A20" s="116" t="s">
        <v>292</v>
      </c>
      <c r="B20" s="116" t="s">
        <v>293</v>
      </c>
      <c r="C20" s="117" t="s">
        <v>138</v>
      </c>
      <c r="D20" s="115" t="s">
        <v>294</v>
      </c>
      <c r="E20" s="119" t="s">
        <v>338</v>
      </c>
      <c r="F20" s="90"/>
      <c r="G20" s="90"/>
      <c r="H20" s="102">
        <v>154500</v>
      </c>
      <c r="I20" s="90"/>
    </row>
    <row r="21" spans="1:9" ht="47.25" x14ac:dyDescent="0.2">
      <c r="A21" s="116" t="s">
        <v>292</v>
      </c>
      <c r="B21" s="116" t="s">
        <v>293</v>
      </c>
      <c r="C21" s="117" t="s">
        <v>138</v>
      </c>
      <c r="D21" s="115" t="s">
        <v>294</v>
      </c>
      <c r="E21" s="148" t="s">
        <v>339</v>
      </c>
      <c r="F21" s="90"/>
      <c r="G21" s="90"/>
      <c r="H21" s="102">
        <v>154500</v>
      </c>
      <c r="I21" s="90"/>
    </row>
    <row r="22" spans="1:9" ht="47.25" x14ac:dyDescent="0.2">
      <c r="A22" s="116" t="s">
        <v>292</v>
      </c>
      <c r="B22" s="116" t="s">
        <v>293</v>
      </c>
      <c r="C22" s="117" t="s">
        <v>138</v>
      </c>
      <c r="D22" s="115" t="s">
        <v>294</v>
      </c>
      <c r="E22" s="148" t="s">
        <v>340</v>
      </c>
      <c r="F22" s="90"/>
      <c r="G22" s="90"/>
      <c r="H22" s="102">
        <v>154500</v>
      </c>
      <c r="I22" s="90"/>
    </row>
    <row r="23" spans="1:9" ht="47.25" x14ac:dyDescent="0.2">
      <c r="A23" s="116" t="s">
        <v>292</v>
      </c>
      <c r="B23" s="116" t="s">
        <v>293</v>
      </c>
      <c r="C23" s="117" t="s">
        <v>138</v>
      </c>
      <c r="D23" s="115" t="s">
        <v>294</v>
      </c>
      <c r="E23" s="148" t="s">
        <v>341</v>
      </c>
      <c r="F23" s="90"/>
      <c r="G23" s="90"/>
      <c r="H23" s="102">
        <v>154500</v>
      </c>
      <c r="I23" s="90"/>
    </row>
    <row r="24" spans="1:9" ht="47.25" x14ac:dyDescent="0.2">
      <c r="A24" s="116" t="s">
        <v>292</v>
      </c>
      <c r="B24" s="116" t="s">
        <v>293</v>
      </c>
      <c r="C24" s="117" t="s">
        <v>138</v>
      </c>
      <c r="D24" s="115" t="s">
        <v>294</v>
      </c>
      <c r="E24" s="119" t="s">
        <v>342</v>
      </c>
      <c r="F24" s="90"/>
      <c r="G24" s="90"/>
      <c r="H24" s="102">
        <v>154500</v>
      </c>
      <c r="I24" s="90"/>
    </row>
    <row r="25" spans="1:9" ht="47.25" hidden="1" x14ac:dyDescent="0.2">
      <c r="A25" s="116" t="s">
        <v>292</v>
      </c>
      <c r="B25" s="116" t="s">
        <v>293</v>
      </c>
      <c r="C25" s="117" t="s">
        <v>138</v>
      </c>
      <c r="D25" s="115" t="s">
        <v>294</v>
      </c>
      <c r="E25" s="148"/>
      <c r="F25" s="90"/>
      <c r="G25" s="90"/>
      <c r="H25" s="102"/>
      <c r="I25" s="90"/>
    </row>
    <row r="26" spans="1:9" ht="105" x14ac:dyDescent="0.2">
      <c r="A26" s="116" t="s">
        <v>292</v>
      </c>
      <c r="B26" s="116" t="s">
        <v>293</v>
      </c>
      <c r="C26" s="117" t="s">
        <v>138</v>
      </c>
      <c r="D26" s="115" t="s">
        <v>294</v>
      </c>
      <c r="E26" s="148" t="s">
        <v>353</v>
      </c>
      <c r="F26" s="90"/>
      <c r="G26" s="90"/>
      <c r="H26" s="102">
        <v>210836</v>
      </c>
      <c r="I26" s="90"/>
    </row>
    <row r="27" spans="1:9" ht="135" x14ac:dyDescent="0.2">
      <c r="A27" s="116" t="s">
        <v>292</v>
      </c>
      <c r="B27" s="116" t="s">
        <v>293</v>
      </c>
      <c r="C27" s="117" t="s">
        <v>138</v>
      </c>
      <c r="D27" s="115" t="s">
        <v>294</v>
      </c>
      <c r="E27" s="148" t="s">
        <v>354</v>
      </c>
      <c r="F27" s="90"/>
      <c r="G27" s="90"/>
      <c r="H27" s="102">
        <v>375304</v>
      </c>
      <c r="I27" s="90"/>
    </row>
    <row r="28" spans="1:9" ht="47.25" x14ac:dyDescent="0.2">
      <c r="A28" s="116" t="s">
        <v>292</v>
      </c>
      <c r="B28" s="116" t="s">
        <v>293</v>
      </c>
      <c r="C28" s="117" t="s">
        <v>138</v>
      </c>
      <c r="D28" s="115" t="s">
        <v>294</v>
      </c>
      <c r="E28" s="148" t="s">
        <v>355</v>
      </c>
      <c r="F28" s="90"/>
      <c r="G28" s="90"/>
      <c r="H28" s="102">
        <v>130000</v>
      </c>
      <c r="I28" s="90"/>
    </row>
    <row r="29" spans="1:9" ht="47.25" x14ac:dyDescent="0.2">
      <c r="A29" s="116" t="s">
        <v>292</v>
      </c>
      <c r="B29" s="116" t="s">
        <v>293</v>
      </c>
      <c r="C29" s="117" t="s">
        <v>138</v>
      </c>
      <c r="D29" s="115" t="s">
        <v>294</v>
      </c>
      <c r="E29" s="148" t="s">
        <v>455</v>
      </c>
      <c r="F29" s="90"/>
      <c r="G29" s="90"/>
      <c r="H29" s="102">
        <v>150000</v>
      </c>
      <c r="I29" s="90"/>
    </row>
    <row r="30" spans="1:9" ht="47.25" x14ac:dyDescent="0.2">
      <c r="A30" s="116" t="s">
        <v>292</v>
      </c>
      <c r="B30" s="116" t="s">
        <v>293</v>
      </c>
      <c r="C30" s="117" t="s">
        <v>138</v>
      </c>
      <c r="D30" s="115" t="s">
        <v>294</v>
      </c>
      <c r="E30" s="148" t="s">
        <v>456</v>
      </c>
      <c r="F30" s="90"/>
      <c r="G30" s="90"/>
      <c r="H30" s="102">
        <v>120000</v>
      </c>
      <c r="I30" s="90"/>
    </row>
    <row r="31" spans="1:9" ht="47.25" x14ac:dyDescent="0.2">
      <c r="A31" s="116" t="s">
        <v>292</v>
      </c>
      <c r="B31" s="116" t="s">
        <v>293</v>
      </c>
      <c r="C31" s="117" t="s">
        <v>138</v>
      </c>
      <c r="D31" s="115" t="s">
        <v>294</v>
      </c>
      <c r="E31" s="148" t="s">
        <v>457</v>
      </c>
      <c r="F31" s="90"/>
      <c r="G31" s="90"/>
      <c r="H31" s="102">
        <v>100000</v>
      </c>
      <c r="I31" s="90"/>
    </row>
    <row r="32" spans="1:9" ht="47.25" x14ac:dyDescent="0.2">
      <c r="A32" s="116" t="s">
        <v>292</v>
      </c>
      <c r="B32" s="116" t="s">
        <v>293</v>
      </c>
      <c r="C32" s="117" t="s">
        <v>138</v>
      </c>
      <c r="D32" s="115" t="s">
        <v>294</v>
      </c>
      <c r="E32" s="148" t="s">
        <v>458</v>
      </c>
      <c r="F32" s="90"/>
      <c r="G32" s="90"/>
      <c r="H32" s="102">
        <v>100000</v>
      </c>
      <c r="I32" s="90"/>
    </row>
    <row r="33" spans="1:9" ht="47.25" x14ac:dyDescent="0.2">
      <c r="A33" s="116" t="s">
        <v>292</v>
      </c>
      <c r="B33" s="116" t="s">
        <v>293</v>
      </c>
      <c r="C33" s="117" t="s">
        <v>138</v>
      </c>
      <c r="D33" s="115" t="s">
        <v>294</v>
      </c>
      <c r="E33" s="148" t="s">
        <v>459</v>
      </c>
      <c r="F33" s="90"/>
      <c r="G33" s="90"/>
      <c r="H33" s="102">
        <v>150000</v>
      </c>
      <c r="I33" s="90"/>
    </row>
    <row r="34" spans="1:9" ht="47.25" x14ac:dyDescent="0.2">
      <c r="A34" s="116" t="s">
        <v>292</v>
      </c>
      <c r="B34" s="116" t="s">
        <v>293</v>
      </c>
      <c r="C34" s="117" t="s">
        <v>138</v>
      </c>
      <c r="D34" s="115" t="s">
        <v>294</v>
      </c>
      <c r="E34" s="148" t="s">
        <v>460</v>
      </c>
      <c r="F34" s="90"/>
      <c r="G34" s="90"/>
      <c r="H34" s="102">
        <v>100000</v>
      </c>
      <c r="I34" s="90"/>
    </row>
    <row r="35" spans="1:9" ht="47.25" x14ac:dyDescent="0.2">
      <c r="A35" s="116" t="s">
        <v>292</v>
      </c>
      <c r="B35" s="116" t="s">
        <v>293</v>
      </c>
      <c r="C35" s="117" t="s">
        <v>138</v>
      </c>
      <c r="D35" s="115" t="s">
        <v>294</v>
      </c>
      <c r="E35" s="148" t="s">
        <v>461</v>
      </c>
      <c r="F35" s="90"/>
      <c r="G35" s="90"/>
      <c r="H35" s="102">
        <v>100000</v>
      </c>
      <c r="I35" s="90"/>
    </row>
    <row r="36" spans="1:9" ht="75" x14ac:dyDescent="0.2">
      <c r="A36" s="116" t="s">
        <v>292</v>
      </c>
      <c r="B36" s="116" t="s">
        <v>293</v>
      </c>
      <c r="C36" s="117" t="s">
        <v>138</v>
      </c>
      <c r="D36" s="115" t="s">
        <v>294</v>
      </c>
      <c r="E36" s="148" t="s">
        <v>462</v>
      </c>
      <c r="F36" s="90"/>
      <c r="G36" s="90"/>
      <c r="H36" s="102">
        <v>510307</v>
      </c>
      <c r="I36" s="90"/>
    </row>
    <row r="37" spans="1:9" ht="47.25" x14ac:dyDescent="0.2">
      <c r="A37" s="116" t="s">
        <v>292</v>
      </c>
      <c r="B37" s="116" t="s">
        <v>293</v>
      </c>
      <c r="C37" s="117" t="s">
        <v>138</v>
      </c>
      <c r="D37" s="115" t="s">
        <v>294</v>
      </c>
      <c r="E37" s="148" t="s">
        <v>463</v>
      </c>
      <c r="F37" s="90"/>
      <c r="G37" s="90"/>
      <c r="H37" s="102">
        <v>150000</v>
      </c>
      <c r="I37" s="90"/>
    </row>
    <row r="38" spans="1:9" ht="60" x14ac:dyDescent="0.2">
      <c r="A38" s="116" t="s">
        <v>289</v>
      </c>
      <c r="B38" s="116" t="s">
        <v>290</v>
      </c>
      <c r="C38" s="117" t="s">
        <v>142</v>
      </c>
      <c r="D38" s="115" t="s">
        <v>291</v>
      </c>
      <c r="E38" s="118" t="s">
        <v>419</v>
      </c>
      <c r="F38" s="90"/>
      <c r="G38" s="90"/>
      <c r="H38" s="102">
        <v>337564</v>
      </c>
      <c r="I38" s="90"/>
    </row>
    <row r="39" spans="1:9" ht="45" x14ac:dyDescent="0.2">
      <c r="A39" s="116" t="s">
        <v>289</v>
      </c>
      <c r="B39" s="116" t="s">
        <v>290</v>
      </c>
      <c r="C39" s="117" t="s">
        <v>142</v>
      </c>
      <c r="D39" s="115" t="s">
        <v>291</v>
      </c>
      <c r="E39" s="118" t="s">
        <v>363</v>
      </c>
      <c r="F39" s="90"/>
      <c r="G39" s="90"/>
      <c r="H39" s="102">
        <v>389849</v>
      </c>
      <c r="I39" s="90"/>
    </row>
    <row r="40" spans="1:9" ht="105" x14ac:dyDescent="0.2">
      <c r="A40" s="116" t="s">
        <v>289</v>
      </c>
      <c r="B40" s="116" t="s">
        <v>290</v>
      </c>
      <c r="C40" s="114" t="s">
        <v>142</v>
      </c>
      <c r="D40" s="115" t="s">
        <v>291</v>
      </c>
      <c r="E40" s="118" t="s">
        <v>325</v>
      </c>
      <c r="F40" s="90"/>
      <c r="G40" s="90"/>
      <c r="H40" s="102">
        <v>242151</v>
      </c>
      <c r="I40" s="90"/>
    </row>
    <row r="41" spans="1:9" ht="75" x14ac:dyDescent="0.2">
      <c r="A41" s="158" t="s">
        <v>330</v>
      </c>
      <c r="B41" s="116">
        <v>7367</v>
      </c>
      <c r="C41" s="158" t="s">
        <v>138</v>
      </c>
      <c r="D41" s="115" t="s">
        <v>332</v>
      </c>
      <c r="E41" s="149" t="s">
        <v>333</v>
      </c>
      <c r="F41" s="90"/>
      <c r="G41" s="90"/>
      <c r="H41" s="85">
        <v>8593000</v>
      </c>
      <c r="I41" s="90"/>
    </row>
    <row r="42" spans="1:9" ht="31.5" x14ac:dyDescent="0.2">
      <c r="A42" s="159" t="s">
        <v>192</v>
      </c>
      <c r="B42" s="159" t="s">
        <v>191</v>
      </c>
      <c r="C42" s="160" t="s">
        <v>190</v>
      </c>
      <c r="D42" s="110" t="s">
        <v>189</v>
      </c>
      <c r="E42" s="149" t="s">
        <v>434</v>
      </c>
      <c r="F42" s="90"/>
      <c r="G42" s="90"/>
      <c r="H42" s="85">
        <v>6500</v>
      </c>
      <c r="I42" s="90"/>
    </row>
    <row r="43" spans="1:9" ht="60" x14ac:dyDescent="0.2">
      <c r="A43" s="159" t="s">
        <v>192</v>
      </c>
      <c r="B43" s="159" t="s">
        <v>191</v>
      </c>
      <c r="C43" s="160" t="s">
        <v>190</v>
      </c>
      <c r="D43" s="110" t="s">
        <v>189</v>
      </c>
      <c r="E43" s="149" t="s">
        <v>478</v>
      </c>
      <c r="F43" s="90"/>
      <c r="G43" s="90"/>
      <c r="H43" s="85">
        <v>5670</v>
      </c>
      <c r="I43" s="90"/>
    </row>
    <row r="44" spans="1:9" ht="45" x14ac:dyDescent="0.2">
      <c r="A44" s="159" t="s">
        <v>192</v>
      </c>
      <c r="B44" s="159" t="s">
        <v>191</v>
      </c>
      <c r="C44" s="160" t="s">
        <v>190</v>
      </c>
      <c r="D44" s="110" t="s">
        <v>189</v>
      </c>
      <c r="E44" s="149" t="s">
        <v>420</v>
      </c>
      <c r="F44" s="90"/>
      <c r="G44" s="90"/>
      <c r="H44" s="85">
        <v>100000</v>
      </c>
      <c r="I44" s="90"/>
    </row>
    <row r="45" spans="1:9" s="46" customFormat="1" ht="31.5" x14ac:dyDescent="0.2">
      <c r="A45" s="123" t="s">
        <v>177</v>
      </c>
      <c r="B45" s="107"/>
      <c r="C45" s="123"/>
      <c r="D45" s="131" t="s">
        <v>237</v>
      </c>
      <c r="E45" s="132"/>
      <c r="F45" s="133"/>
      <c r="G45" s="133"/>
      <c r="H45" s="130">
        <f>H46</f>
        <v>10245926</v>
      </c>
      <c r="I45" s="133"/>
    </row>
    <row r="46" spans="1:9" s="46" customFormat="1" ht="31.5" x14ac:dyDescent="0.2">
      <c r="A46" s="123" t="s">
        <v>176</v>
      </c>
      <c r="B46" s="107"/>
      <c r="C46" s="123"/>
      <c r="D46" s="131" t="s">
        <v>237</v>
      </c>
      <c r="E46" s="132"/>
      <c r="F46" s="133"/>
      <c r="G46" s="133"/>
      <c r="H46" s="130">
        <f>SUM(H47:H62)</f>
        <v>10245926</v>
      </c>
      <c r="I46" s="133"/>
    </row>
    <row r="47" spans="1:9" ht="78.75" x14ac:dyDescent="0.2">
      <c r="A47" s="159" t="s">
        <v>144</v>
      </c>
      <c r="B47" s="159" t="s">
        <v>143</v>
      </c>
      <c r="C47" s="160" t="s">
        <v>142</v>
      </c>
      <c r="D47" s="110" t="s">
        <v>141</v>
      </c>
      <c r="E47" s="87" t="s">
        <v>236</v>
      </c>
      <c r="F47" s="104" t="s">
        <v>279</v>
      </c>
      <c r="G47" s="102"/>
      <c r="H47" s="102">
        <v>2279530</v>
      </c>
      <c r="I47" s="85"/>
    </row>
    <row r="48" spans="1:9" ht="15.75" hidden="1" x14ac:dyDescent="0.2">
      <c r="A48" s="159" t="s">
        <v>144</v>
      </c>
      <c r="B48" s="159" t="s">
        <v>143</v>
      </c>
      <c r="C48" s="160" t="s">
        <v>142</v>
      </c>
      <c r="D48" s="110" t="s">
        <v>141</v>
      </c>
      <c r="E48" s="87"/>
      <c r="F48" s="104"/>
      <c r="G48" s="102"/>
      <c r="H48" s="102"/>
      <c r="I48" s="85"/>
    </row>
    <row r="49" spans="1:9" ht="47.25" x14ac:dyDescent="0.2">
      <c r="A49" s="159" t="s">
        <v>144</v>
      </c>
      <c r="B49" s="159" t="s">
        <v>143</v>
      </c>
      <c r="C49" s="160" t="s">
        <v>142</v>
      </c>
      <c r="D49" s="110" t="s">
        <v>141</v>
      </c>
      <c r="E49" s="87" t="s">
        <v>421</v>
      </c>
      <c r="F49" s="104"/>
      <c r="G49" s="102"/>
      <c r="H49" s="102">
        <v>1208900</v>
      </c>
      <c r="I49" s="85"/>
    </row>
    <row r="50" spans="1:9" ht="47.25" x14ac:dyDescent="0.2">
      <c r="A50" s="159" t="s">
        <v>360</v>
      </c>
      <c r="B50" s="159" t="s">
        <v>361</v>
      </c>
      <c r="C50" s="160" t="s">
        <v>142</v>
      </c>
      <c r="D50" s="110" t="s">
        <v>362</v>
      </c>
      <c r="E50" s="87" t="s">
        <v>364</v>
      </c>
      <c r="F50" s="104"/>
      <c r="G50" s="102"/>
      <c r="H50" s="102">
        <v>722171</v>
      </c>
      <c r="I50" s="85"/>
    </row>
    <row r="51" spans="1:9" ht="63" x14ac:dyDescent="0.2">
      <c r="A51" s="159" t="s">
        <v>360</v>
      </c>
      <c r="B51" s="159" t="s">
        <v>361</v>
      </c>
      <c r="C51" s="160" t="s">
        <v>142</v>
      </c>
      <c r="D51" s="110" t="s">
        <v>362</v>
      </c>
      <c r="E51" s="87" t="s">
        <v>445</v>
      </c>
      <c r="F51" s="104"/>
      <c r="G51" s="102"/>
      <c r="H51" s="102">
        <v>25000</v>
      </c>
      <c r="I51" s="85"/>
    </row>
    <row r="52" spans="1:9" ht="47.25" x14ac:dyDescent="0.2">
      <c r="A52" s="116" t="s">
        <v>295</v>
      </c>
      <c r="B52" s="116" t="s">
        <v>293</v>
      </c>
      <c r="C52" s="117" t="s">
        <v>138</v>
      </c>
      <c r="D52" s="115" t="s">
        <v>294</v>
      </c>
      <c r="E52" s="119" t="s">
        <v>343</v>
      </c>
      <c r="F52" s="104"/>
      <c r="G52" s="102"/>
      <c r="H52" s="102">
        <v>95790</v>
      </c>
      <c r="I52" s="85"/>
    </row>
    <row r="53" spans="1:9" ht="47.25" x14ac:dyDescent="0.25">
      <c r="A53" s="116" t="s">
        <v>295</v>
      </c>
      <c r="B53" s="116" t="s">
        <v>293</v>
      </c>
      <c r="C53" s="117" t="s">
        <v>138</v>
      </c>
      <c r="D53" s="115" t="s">
        <v>294</v>
      </c>
      <c r="E53" s="120" t="s">
        <v>344</v>
      </c>
      <c r="F53" s="104"/>
      <c r="G53" s="102"/>
      <c r="H53" s="102">
        <v>154500</v>
      </c>
      <c r="I53" s="85"/>
    </row>
    <row r="54" spans="1:9" ht="47.25" x14ac:dyDescent="0.2">
      <c r="A54" s="116" t="s">
        <v>295</v>
      </c>
      <c r="B54" s="116" t="s">
        <v>293</v>
      </c>
      <c r="C54" s="117" t="s">
        <v>138</v>
      </c>
      <c r="D54" s="115" t="s">
        <v>294</v>
      </c>
      <c r="E54" s="121" t="s">
        <v>326</v>
      </c>
      <c r="F54" s="104"/>
      <c r="G54" s="102"/>
      <c r="H54" s="102">
        <v>23999</v>
      </c>
      <c r="I54" s="85"/>
    </row>
    <row r="55" spans="1:9" ht="63" x14ac:dyDescent="0.2">
      <c r="A55" s="116" t="s">
        <v>295</v>
      </c>
      <c r="B55" s="116" t="s">
        <v>293</v>
      </c>
      <c r="C55" s="117" t="s">
        <v>138</v>
      </c>
      <c r="D55" s="115" t="s">
        <v>294</v>
      </c>
      <c r="E55" s="121" t="s">
        <v>464</v>
      </c>
      <c r="F55" s="104"/>
      <c r="G55" s="102"/>
      <c r="H55" s="102">
        <v>70000</v>
      </c>
      <c r="I55" s="85"/>
    </row>
    <row r="56" spans="1:9" ht="47.25" x14ac:dyDescent="0.2">
      <c r="A56" s="116" t="s">
        <v>295</v>
      </c>
      <c r="B56" s="116" t="s">
        <v>293</v>
      </c>
      <c r="C56" s="117" t="s">
        <v>138</v>
      </c>
      <c r="D56" s="115" t="s">
        <v>294</v>
      </c>
      <c r="E56" s="121" t="s">
        <v>465</v>
      </c>
      <c r="F56" s="104"/>
      <c r="G56" s="102"/>
      <c r="H56" s="102">
        <v>25000</v>
      </c>
      <c r="I56" s="85"/>
    </row>
    <row r="57" spans="1:9" ht="31.5" x14ac:dyDescent="0.2">
      <c r="A57" s="116" t="s">
        <v>148</v>
      </c>
      <c r="B57" s="116" t="s">
        <v>147</v>
      </c>
      <c r="C57" s="117" t="s">
        <v>146</v>
      </c>
      <c r="D57" s="115" t="s">
        <v>145</v>
      </c>
      <c r="E57" s="121" t="s">
        <v>235</v>
      </c>
      <c r="F57" s="104"/>
      <c r="G57" s="102"/>
      <c r="H57" s="102">
        <v>25100</v>
      </c>
      <c r="I57" s="85"/>
    </row>
    <row r="58" spans="1:9" ht="15.75" x14ac:dyDescent="0.2">
      <c r="A58" s="159" t="s">
        <v>173</v>
      </c>
      <c r="B58" s="159" t="s">
        <v>172</v>
      </c>
      <c r="C58" s="160" t="s">
        <v>171</v>
      </c>
      <c r="D58" s="110" t="s">
        <v>170</v>
      </c>
      <c r="E58" s="121" t="s">
        <v>235</v>
      </c>
      <c r="F58" s="104"/>
      <c r="G58" s="102"/>
      <c r="H58" s="102">
        <v>42000</v>
      </c>
      <c r="I58" s="85"/>
    </row>
    <row r="59" spans="1:9" ht="63" x14ac:dyDescent="0.2">
      <c r="A59" s="116" t="s">
        <v>167</v>
      </c>
      <c r="B59" s="116" t="s">
        <v>119</v>
      </c>
      <c r="C59" s="117" t="s">
        <v>169</v>
      </c>
      <c r="D59" s="115" t="s">
        <v>168</v>
      </c>
      <c r="E59" s="121" t="s">
        <v>235</v>
      </c>
      <c r="F59" s="104"/>
      <c r="G59" s="102"/>
      <c r="H59" s="102">
        <v>4274196</v>
      </c>
      <c r="I59" s="85"/>
    </row>
    <row r="60" spans="1:9" ht="15.75" x14ac:dyDescent="0.2">
      <c r="A60" s="116" t="s">
        <v>161</v>
      </c>
      <c r="B60" s="116" t="s">
        <v>160</v>
      </c>
      <c r="C60" s="117" t="s">
        <v>156</v>
      </c>
      <c r="D60" s="115" t="s">
        <v>159</v>
      </c>
      <c r="E60" s="121" t="s">
        <v>235</v>
      </c>
      <c r="F60" s="104"/>
      <c r="G60" s="102"/>
      <c r="H60" s="102">
        <v>29000</v>
      </c>
      <c r="I60" s="85"/>
    </row>
    <row r="61" spans="1:9" ht="15.75" x14ac:dyDescent="0.2">
      <c r="A61" s="159" t="s">
        <v>357</v>
      </c>
      <c r="B61" s="159" t="s">
        <v>358</v>
      </c>
      <c r="C61" s="160" t="s">
        <v>156</v>
      </c>
      <c r="D61" s="110" t="s">
        <v>359</v>
      </c>
      <c r="E61" s="121" t="s">
        <v>235</v>
      </c>
      <c r="F61" s="104"/>
      <c r="G61" s="102"/>
      <c r="H61" s="102">
        <v>1262940</v>
      </c>
      <c r="I61" s="85"/>
    </row>
    <row r="62" spans="1:9" ht="15.75" x14ac:dyDescent="0.2">
      <c r="A62" s="159" t="s">
        <v>174</v>
      </c>
      <c r="B62" s="159" t="s">
        <v>58</v>
      </c>
      <c r="C62" s="160" t="s">
        <v>65</v>
      </c>
      <c r="D62" s="110" t="s">
        <v>97</v>
      </c>
      <c r="E62" s="121" t="s">
        <v>235</v>
      </c>
      <c r="F62" s="86"/>
      <c r="G62" s="86"/>
      <c r="H62" s="102">
        <v>7800</v>
      </c>
      <c r="I62" s="85"/>
    </row>
    <row r="63" spans="1:9" s="48" customFormat="1" ht="31.5" x14ac:dyDescent="0.35">
      <c r="A63" s="123" t="s">
        <v>136</v>
      </c>
      <c r="B63" s="107"/>
      <c r="C63" s="123"/>
      <c r="D63" s="134" t="s">
        <v>134</v>
      </c>
      <c r="E63" s="135"/>
      <c r="F63" s="127"/>
      <c r="G63" s="133"/>
      <c r="H63" s="128">
        <f>H64</f>
        <v>35000</v>
      </c>
      <c r="I63" s="133"/>
    </row>
    <row r="64" spans="1:9" s="47" customFormat="1" ht="31.5" x14ac:dyDescent="0.25">
      <c r="A64" s="123" t="s">
        <v>135</v>
      </c>
      <c r="B64" s="136"/>
      <c r="C64" s="137"/>
      <c r="D64" s="134" t="s">
        <v>134</v>
      </c>
      <c r="E64" s="138"/>
      <c r="F64" s="132"/>
      <c r="G64" s="132"/>
      <c r="H64" s="128">
        <f>H65+H66</f>
        <v>35000</v>
      </c>
      <c r="I64" s="138"/>
    </row>
    <row r="65" spans="1:16" s="47" customFormat="1" ht="63" x14ac:dyDescent="0.25">
      <c r="A65" s="159" t="s">
        <v>121</v>
      </c>
      <c r="B65" s="159" t="s">
        <v>120</v>
      </c>
      <c r="C65" s="160" t="s">
        <v>119</v>
      </c>
      <c r="D65" s="110" t="s">
        <v>118</v>
      </c>
      <c r="E65" s="100" t="s">
        <v>235</v>
      </c>
      <c r="F65" s="86"/>
      <c r="G65" s="86"/>
      <c r="H65" s="105">
        <v>10000</v>
      </c>
      <c r="I65" s="85"/>
    </row>
    <row r="66" spans="1:16" s="47" customFormat="1" ht="31.5" x14ac:dyDescent="0.25">
      <c r="A66" s="159" t="s">
        <v>117</v>
      </c>
      <c r="B66" s="159" t="s">
        <v>116</v>
      </c>
      <c r="C66" s="160" t="s">
        <v>115</v>
      </c>
      <c r="D66" s="110" t="s">
        <v>114</v>
      </c>
      <c r="E66" s="85" t="s">
        <v>235</v>
      </c>
      <c r="F66" s="86"/>
      <c r="G66" s="86"/>
      <c r="H66" s="105">
        <v>25000</v>
      </c>
      <c r="I66" s="85"/>
    </row>
    <row r="67" spans="1:16" s="46" customFormat="1" ht="21" customHeight="1" x14ac:dyDescent="0.2">
      <c r="A67" s="107">
        <v>1000000</v>
      </c>
      <c r="B67" s="139"/>
      <c r="C67" s="124"/>
      <c r="D67" s="140" t="s">
        <v>100</v>
      </c>
      <c r="E67" s="141"/>
      <c r="F67" s="127"/>
      <c r="G67" s="142"/>
      <c r="H67" s="128">
        <f>H68</f>
        <v>231055</v>
      </c>
      <c r="I67" s="142"/>
    </row>
    <row r="68" spans="1:16" ht="19.5" customHeight="1" x14ac:dyDescent="0.2">
      <c r="A68" s="107">
        <v>1010000</v>
      </c>
      <c r="B68" s="139"/>
      <c r="C68" s="124"/>
      <c r="D68" s="140" t="s">
        <v>100</v>
      </c>
      <c r="E68" s="143"/>
      <c r="F68" s="144"/>
      <c r="G68" s="144"/>
      <c r="H68" s="128">
        <f>H69+H70+H71</f>
        <v>231055</v>
      </c>
      <c r="I68" s="142"/>
    </row>
    <row r="69" spans="1:16" ht="24.75" customHeight="1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235</v>
      </c>
      <c r="F69" s="92"/>
      <c r="G69" s="92"/>
      <c r="H69" s="105">
        <v>10000</v>
      </c>
      <c r="I69" s="92"/>
    </row>
    <row r="70" spans="1:16" ht="51" customHeight="1" x14ac:dyDescent="0.2">
      <c r="A70" s="83" t="s">
        <v>346</v>
      </c>
      <c r="B70" s="84" t="s">
        <v>347</v>
      </c>
      <c r="C70" s="83" t="s">
        <v>142</v>
      </c>
      <c r="D70" s="88" t="s">
        <v>348</v>
      </c>
      <c r="E70" s="156" t="s">
        <v>356</v>
      </c>
      <c r="F70" s="92"/>
      <c r="G70" s="92"/>
      <c r="H70" s="92">
        <v>198755</v>
      </c>
      <c r="I70" s="92"/>
    </row>
    <row r="71" spans="1:16" ht="31.5" x14ac:dyDescent="0.2">
      <c r="A71" s="262">
        <v>1014060</v>
      </c>
      <c r="B71" s="263">
        <v>4060</v>
      </c>
      <c r="C71" s="264" t="s">
        <v>83</v>
      </c>
      <c r="D71" s="93" t="s">
        <v>82</v>
      </c>
      <c r="E71" s="94" t="s">
        <v>235</v>
      </c>
      <c r="F71" s="92"/>
      <c r="G71" s="92"/>
      <c r="H71" s="92">
        <v>22300</v>
      </c>
      <c r="I71" s="92"/>
    </row>
    <row r="72" spans="1:16" ht="15.75" hidden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15.75" hidden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21.75" customHeight="1" x14ac:dyDescent="0.3">
      <c r="A74" s="107" t="s">
        <v>273</v>
      </c>
      <c r="B74" s="107" t="s">
        <v>273</v>
      </c>
      <c r="C74" s="123" t="s">
        <v>273</v>
      </c>
      <c r="D74" s="271" t="s">
        <v>272</v>
      </c>
      <c r="E74" s="127" t="s">
        <v>273</v>
      </c>
      <c r="F74" s="272" t="s">
        <v>273</v>
      </c>
      <c r="G74" s="273"/>
      <c r="H74" s="274">
        <f>H8+H45+H63+H67</f>
        <v>30705495</v>
      </c>
      <c r="I74" s="272" t="s">
        <v>273</v>
      </c>
    </row>
    <row r="75" spans="1:16" ht="19.5" x14ac:dyDescent="0.2">
      <c r="D75" s="281"/>
      <c r="E75" s="44"/>
      <c r="F75" s="43"/>
      <c r="G75" s="43"/>
    </row>
    <row r="76" spans="1:16" s="39" customFormat="1" ht="20.25" x14ac:dyDescent="0.3">
      <c r="A76" s="42" t="s">
        <v>479</v>
      </c>
      <c r="B76" s="38"/>
      <c r="C76" s="40"/>
      <c r="D76" s="40"/>
      <c r="E76" s="41"/>
      <c r="F76" s="40"/>
      <c r="G76" s="40"/>
      <c r="H76" s="106"/>
      <c r="I76" s="38"/>
    </row>
    <row r="77" spans="1:16" ht="20.25" x14ac:dyDescent="0.2">
      <c r="E77" s="38"/>
    </row>
    <row r="79" spans="1:16" ht="19.5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19.5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62" customWidth="1"/>
    <col min="2" max="2" width="17.28515625" style="162" customWidth="1"/>
    <col min="3" max="3" width="19.28515625" style="162" customWidth="1"/>
    <col min="4" max="4" width="45.28515625" style="161" customWidth="1"/>
    <col min="5" max="5" width="62.7109375" style="161" customWidth="1"/>
    <col min="6" max="6" width="22.140625" style="161" customWidth="1"/>
    <col min="7" max="7" width="17.7109375" style="161" customWidth="1"/>
    <col min="8" max="8" width="0.140625" style="161" hidden="1" customWidth="1"/>
    <col min="9" max="9" width="17.42578125" style="161" customWidth="1"/>
    <col min="10" max="10" width="13" style="161" customWidth="1"/>
    <col min="11" max="11" width="14.42578125" style="161" customWidth="1"/>
    <col min="12" max="16384" width="9.140625" style="161"/>
  </cols>
  <sheetData>
    <row r="1" spans="1:11" ht="22.5" customHeight="1" x14ac:dyDescent="0.2">
      <c r="A1" s="254"/>
      <c r="F1" s="421" t="s">
        <v>414</v>
      </c>
      <c r="G1" s="422"/>
      <c r="H1" s="422"/>
      <c r="I1" s="422"/>
    </row>
    <row r="2" spans="1:11" ht="12.75" customHeight="1" x14ac:dyDescent="0.2">
      <c r="F2" s="419" t="s">
        <v>503</v>
      </c>
      <c r="G2" s="420"/>
      <c r="H2" s="420"/>
      <c r="I2" s="420"/>
    </row>
    <row r="3" spans="1:11" ht="28.5" customHeight="1" x14ac:dyDescent="0.2">
      <c r="B3" s="275"/>
      <c r="D3" s="253"/>
      <c r="F3" s="420"/>
      <c r="G3" s="420"/>
      <c r="H3" s="420"/>
      <c r="I3" s="420"/>
    </row>
    <row r="4" spans="1:11" ht="15" customHeight="1" x14ac:dyDescent="0.2">
      <c r="F4" s="420"/>
      <c r="G4" s="420"/>
      <c r="H4" s="420"/>
      <c r="I4" s="420"/>
    </row>
    <row r="5" spans="1:11" s="252" customFormat="1" ht="40.5" customHeight="1" x14ac:dyDescent="0.3">
      <c r="A5" s="424" t="s">
        <v>413</v>
      </c>
      <c r="B5" s="424"/>
      <c r="C5" s="424"/>
      <c r="D5" s="424"/>
      <c r="E5" s="424"/>
      <c r="F5" s="424"/>
      <c r="G5" s="424"/>
      <c r="H5" s="424"/>
      <c r="I5" s="424"/>
    </row>
    <row r="6" spans="1:11" x14ac:dyDescent="0.2">
      <c r="H6" s="251"/>
    </row>
    <row r="7" spans="1:11" s="163" customFormat="1" ht="26.25" customHeight="1" x14ac:dyDescent="0.2">
      <c r="A7" s="425" t="s">
        <v>231</v>
      </c>
      <c r="B7" s="425" t="s">
        <v>230</v>
      </c>
      <c r="C7" s="425" t="s">
        <v>412</v>
      </c>
      <c r="D7" s="423" t="s">
        <v>411</v>
      </c>
      <c r="E7" s="416" t="s">
        <v>410</v>
      </c>
      <c r="F7" s="423" t="s">
        <v>409</v>
      </c>
      <c r="G7" s="423" t="s">
        <v>4</v>
      </c>
      <c r="H7" s="416"/>
      <c r="I7" s="423" t="s">
        <v>5</v>
      </c>
      <c r="J7" s="416" t="s">
        <v>6</v>
      </c>
      <c r="K7" s="416"/>
    </row>
    <row r="8" spans="1:11" s="163" customFormat="1" ht="105.75" customHeight="1" x14ac:dyDescent="0.2">
      <c r="A8" s="425"/>
      <c r="B8" s="425"/>
      <c r="C8" s="425"/>
      <c r="D8" s="423"/>
      <c r="E8" s="416"/>
      <c r="F8" s="423"/>
      <c r="G8" s="423"/>
      <c r="H8" s="416"/>
      <c r="I8" s="423"/>
      <c r="J8" s="250" t="s">
        <v>4</v>
      </c>
      <c r="K8" s="249" t="s">
        <v>8</v>
      </c>
    </row>
    <row r="9" spans="1:11" x14ac:dyDescent="0.2">
      <c r="A9" s="248">
        <v>1</v>
      </c>
      <c r="B9" s="247">
        <v>2</v>
      </c>
      <c r="C9" s="247">
        <v>3</v>
      </c>
      <c r="D9" s="246">
        <v>4</v>
      </c>
      <c r="E9" s="245">
        <v>5</v>
      </c>
      <c r="F9" s="244">
        <v>6</v>
      </c>
      <c r="G9" s="244">
        <v>7</v>
      </c>
      <c r="H9" s="244"/>
      <c r="I9" s="244">
        <v>8</v>
      </c>
      <c r="J9" s="173"/>
      <c r="K9" s="173"/>
    </row>
    <row r="10" spans="1:11" s="175" customFormat="1" ht="43.5" customHeight="1" x14ac:dyDescent="0.2">
      <c r="A10" s="243" t="s">
        <v>222</v>
      </c>
      <c r="B10" s="242"/>
      <c r="C10" s="242"/>
      <c r="D10" s="241" t="s">
        <v>408</v>
      </c>
      <c r="E10" s="178"/>
      <c r="F10" s="188"/>
      <c r="G10" s="188">
        <f>G11</f>
        <v>2917531</v>
      </c>
      <c r="H10" s="188">
        <f>H11</f>
        <v>0</v>
      </c>
      <c r="I10" s="188">
        <f>I11</f>
        <v>2803661</v>
      </c>
      <c r="J10" s="188">
        <f>J11</f>
        <v>113870</v>
      </c>
      <c r="K10" s="188">
        <f>K11</f>
        <v>52000</v>
      </c>
    </row>
    <row r="11" spans="1:11" s="175" customFormat="1" ht="48.75" customHeight="1" x14ac:dyDescent="0.2">
      <c r="A11" s="243" t="s">
        <v>221</v>
      </c>
      <c r="B11" s="242"/>
      <c r="C11" s="242"/>
      <c r="D11" s="241" t="s">
        <v>408</v>
      </c>
      <c r="E11" s="178"/>
      <c r="F11" s="188"/>
      <c r="G11" s="188">
        <f>G13+G14+G15+G16+G17+G18+G19+G20+G21+G23+G22+G24</f>
        <v>2917531</v>
      </c>
      <c r="H11" s="188">
        <f t="shared" ref="H11" si="0">H13+H14+H15+H16+H17+H18+H19+H20+H21+H23+H22</f>
        <v>0</v>
      </c>
      <c r="I11" s="188">
        <f>I13+I14+I15+I16+I17+I18+I19+I20+I21+I23+I22+I24</f>
        <v>2803661</v>
      </c>
      <c r="J11" s="188">
        <f t="shared" ref="J11:K11" si="1">J13+J14+J15+J16+J17+J18+J19+J20+J21+J23+J22+J24</f>
        <v>113870</v>
      </c>
      <c r="K11" s="188">
        <f t="shared" si="1"/>
        <v>52000</v>
      </c>
    </row>
    <row r="12" spans="1:11" s="234" customFormat="1" ht="60.75" hidden="1" customHeight="1" x14ac:dyDescent="0.3">
      <c r="A12" s="186"/>
      <c r="B12" s="187"/>
      <c r="C12" s="187"/>
      <c r="D12" s="210"/>
      <c r="E12" s="240"/>
      <c r="F12" s="181"/>
      <c r="G12" s="239"/>
      <c r="H12" s="181"/>
      <c r="I12" s="181"/>
      <c r="J12" s="235"/>
      <c r="K12" s="235"/>
    </row>
    <row r="13" spans="1:11" s="234" customFormat="1" ht="84.75" customHeight="1" x14ac:dyDescent="0.2">
      <c r="A13" s="238" t="s">
        <v>407</v>
      </c>
      <c r="B13" s="237" t="s">
        <v>406</v>
      </c>
      <c r="C13" s="236">
        <v>1060</v>
      </c>
      <c r="D13" s="232" t="s">
        <v>405</v>
      </c>
      <c r="E13" s="215" t="s">
        <v>404</v>
      </c>
      <c r="F13" s="183" t="s">
        <v>403</v>
      </c>
      <c r="G13" s="182">
        <f>I13+J13</f>
        <v>136305</v>
      </c>
      <c r="H13" s="181"/>
      <c r="I13" s="181">
        <v>100000</v>
      </c>
      <c r="J13" s="181">
        <v>36305</v>
      </c>
      <c r="K13" s="235">
        <v>0</v>
      </c>
    </row>
    <row r="14" spans="1:11" ht="66" customHeight="1" x14ac:dyDescent="0.2">
      <c r="A14" s="233" t="s">
        <v>199</v>
      </c>
      <c r="B14" s="233" t="s">
        <v>198</v>
      </c>
      <c r="C14" s="233" t="s">
        <v>197</v>
      </c>
      <c r="D14" s="232" t="s">
        <v>196</v>
      </c>
      <c r="E14" s="215" t="s">
        <v>402</v>
      </c>
      <c r="F14" s="183" t="s">
        <v>401</v>
      </c>
      <c r="G14" s="182">
        <f>I14+J14</f>
        <v>300800</v>
      </c>
      <c r="H14" s="181"/>
      <c r="I14" s="181">
        <v>275235</v>
      </c>
      <c r="J14" s="180">
        <v>25565</v>
      </c>
      <c r="K14" s="180">
        <v>0</v>
      </c>
    </row>
    <row r="15" spans="1:11" ht="53.25" customHeight="1" x14ac:dyDescent="0.2">
      <c r="A15" s="231" t="s">
        <v>213</v>
      </c>
      <c r="B15" s="230">
        <v>3210</v>
      </c>
      <c r="C15" s="230">
        <v>1050</v>
      </c>
      <c r="D15" s="229" t="s">
        <v>210</v>
      </c>
      <c r="E15" s="215" t="s">
        <v>400</v>
      </c>
      <c r="F15" s="226" t="s">
        <v>399</v>
      </c>
      <c r="G15" s="182">
        <f>I15+J15</f>
        <v>22000</v>
      </c>
      <c r="H15" s="228"/>
      <c r="I15" s="181">
        <v>22000</v>
      </c>
      <c r="J15" s="180">
        <v>0</v>
      </c>
      <c r="K15" s="180">
        <v>0</v>
      </c>
    </row>
    <row r="16" spans="1:11" ht="71.25" hidden="1" customHeight="1" x14ac:dyDescent="0.2">
      <c r="A16" s="202"/>
      <c r="B16" s="227"/>
      <c r="C16" s="227"/>
      <c r="D16" s="200"/>
      <c r="E16" s="215"/>
      <c r="F16" s="226" t="s">
        <v>398</v>
      </c>
      <c r="G16" s="182"/>
      <c r="H16" s="197"/>
      <c r="I16" s="181"/>
      <c r="J16" s="181"/>
      <c r="K16" s="180"/>
    </row>
    <row r="17" spans="1:11" ht="54" customHeight="1" x14ac:dyDescent="0.2">
      <c r="A17" s="187" t="s">
        <v>217</v>
      </c>
      <c r="B17" s="187" t="s">
        <v>58</v>
      </c>
      <c r="C17" s="187" t="s">
        <v>65</v>
      </c>
      <c r="D17" s="200" t="s">
        <v>97</v>
      </c>
      <c r="E17" s="417" t="s">
        <v>397</v>
      </c>
      <c r="F17" s="426" t="s">
        <v>369</v>
      </c>
      <c r="G17" s="182">
        <f t="shared" ref="G17:G25" si="2">I17+J17</f>
        <v>80000</v>
      </c>
      <c r="H17" s="181"/>
      <c r="I17" s="181">
        <v>80000</v>
      </c>
      <c r="J17" s="181">
        <v>0</v>
      </c>
      <c r="K17" s="181">
        <v>0</v>
      </c>
    </row>
    <row r="18" spans="1:11" ht="54.75" customHeight="1" x14ac:dyDescent="0.2">
      <c r="A18" s="186" t="s">
        <v>188</v>
      </c>
      <c r="B18" s="187" t="s">
        <v>187</v>
      </c>
      <c r="C18" s="187" t="s">
        <v>138</v>
      </c>
      <c r="D18" s="210" t="s">
        <v>186</v>
      </c>
      <c r="E18" s="418"/>
      <c r="F18" s="427"/>
      <c r="G18" s="182">
        <f t="shared" si="2"/>
        <v>30000</v>
      </c>
      <c r="H18" s="181"/>
      <c r="I18" s="181">
        <v>30000</v>
      </c>
      <c r="J18" s="181">
        <v>0</v>
      </c>
      <c r="K18" s="181">
        <v>0</v>
      </c>
    </row>
    <row r="19" spans="1:11" ht="67.5" customHeight="1" x14ac:dyDescent="0.2">
      <c r="A19" s="187" t="s">
        <v>217</v>
      </c>
      <c r="B19" s="187" t="s">
        <v>58</v>
      </c>
      <c r="C19" s="187" t="s">
        <v>65</v>
      </c>
      <c r="D19" s="200" t="s">
        <v>97</v>
      </c>
      <c r="E19" s="199" t="s">
        <v>396</v>
      </c>
      <c r="F19" s="226" t="s">
        <v>395</v>
      </c>
      <c r="G19" s="182">
        <f t="shared" si="2"/>
        <v>75000</v>
      </c>
      <c r="H19" s="181"/>
      <c r="I19" s="181">
        <v>75000</v>
      </c>
      <c r="J19" s="180">
        <v>0</v>
      </c>
      <c r="K19" s="180">
        <v>0</v>
      </c>
    </row>
    <row r="20" spans="1:11" ht="87" customHeight="1" x14ac:dyDescent="0.2">
      <c r="A20" s="186" t="s">
        <v>216</v>
      </c>
      <c r="B20" s="187" t="s">
        <v>215</v>
      </c>
      <c r="C20" s="186" t="s">
        <v>115</v>
      </c>
      <c r="D20" s="210" t="s">
        <v>214</v>
      </c>
      <c r="E20" s="215" t="s">
        <v>394</v>
      </c>
      <c r="F20" s="224" t="s">
        <v>393</v>
      </c>
      <c r="G20" s="182">
        <f t="shared" si="2"/>
        <v>38000</v>
      </c>
      <c r="H20" s="181"/>
      <c r="I20" s="181">
        <v>38000</v>
      </c>
      <c r="J20" s="181">
        <v>0</v>
      </c>
      <c r="K20" s="181">
        <v>0</v>
      </c>
    </row>
    <row r="21" spans="1:11" ht="63" customHeight="1" x14ac:dyDescent="0.2">
      <c r="A21" s="255" t="s">
        <v>286</v>
      </c>
      <c r="B21" s="255" t="s">
        <v>287</v>
      </c>
      <c r="C21" s="256" t="s">
        <v>201</v>
      </c>
      <c r="D21" s="110" t="s">
        <v>288</v>
      </c>
      <c r="E21" s="199" t="s">
        <v>415</v>
      </c>
      <c r="F21" s="224" t="s">
        <v>416</v>
      </c>
      <c r="G21" s="182">
        <f t="shared" si="2"/>
        <v>311496</v>
      </c>
      <c r="H21" s="181"/>
      <c r="I21" s="181">
        <v>311496</v>
      </c>
      <c r="J21" s="181">
        <v>0</v>
      </c>
      <c r="K21" s="181">
        <v>0</v>
      </c>
    </row>
    <row r="22" spans="1:11" ht="75" customHeight="1" x14ac:dyDescent="0.2">
      <c r="A22" s="186" t="s">
        <v>195</v>
      </c>
      <c r="B22" s="187" t="s">
        <v>194</v>
      </c>
      <c r="C22" s="186" t="s">
        <v>142</v>
      </c>
      <c r="D22" s="225" t="s">
        <v>193</v>
      </c>
      <c r="E22" s="199" t="s">
        <v>392</v>
      </c>
      <c r="F22" s="224" t="s">
        <v>391</v>
      </c>
      <c r="G22" s="182">
        <f t="shared" si="2"/>
        <v>1737130</v>
      </c>
      <c r="H22" s="181"/>
      <c r="I22" s="181">
        <v>1737130</v>
      </c>
      <c r="J22" s="181">
        <v>0</v>
      </c>
      <c r="K22" s="181">
        <v>0</v>
      </c>
    </row>
    <row r="23" spans="1:11" ht="60" customHeight="1" x14ac:dyDescent="0.2">
      <c r="A23" s="186" t="s">
        <v>203</v>
      </c>
      <c r="B23" s="223" t="s">
        <v>202</v>
      </c>
      <c r="C23" s="222" t="s">
        <v>201</v>
      </c>
      <c r="D23" s="110" t="s">
        <v>200</v>
      </c>
      <c r="E23" s="199" t="s">
        <v>390</v>
      </c>
      <c r="F23" s="218" t="s">
        <v>367</v>
      </c>
      <c r="G23" s="217">
        <f t="shared" si="2"/>
        <v>166800</v>
      </c>
      <c r="H23" s="181"/>
      <c r="I23" s="181">
        <v>114800</v>
      </c>
      <c r="J23" s="181">
        <v>52000</v>
      </c>
      <c r="K23" s="181">
        <v>52000</v>
      </c>
    </row>
    <row r="24" spans="1:11" ht="74.25" customHeight="1" x14ac:dyDescent="0.2">
      <c r="A24" s="255" t="s">
        <v>452</v>
      </c>
      <c r="B24" s="255" t="s">
        <v>453</v>
      </c>
      <c r="C24" s="256" t="s">
        <v>183</v>
      </c>
      <c r="D24" s="110" t="s">
        <v>454</v>
      </c>
      <c r="E24" s="199" t="s">
        <v>466</v>
      </c>
      <c r="F24" s="218" t="s">
        <v>473</v>
      </c>
      <c r="G24" s="217">
        <f t="shared" si="2"/>
        <v>20000</v>
      </c>
      <c r="H24" s="181"/>
      <c r="I24" s="181">
        <v>20000</v>
      </c>
      <c r="J24" s="181">
        <v>0</v>
      </c>
      <c r="K24" s="181">
        <v>0</v>
      </c>
    </row>
    <row r="25" spans="1:11" ht="57.75" customHeight="1" x14ac:dyDescent="0.2">
      <c r="A25" s="255" t="s">
        <v>468</v>
      </c>
      <c r="B25" s="255" t="s">
        <v>469</v>
      </c>
      <c r="C25" s="256" t="s">
        <v>470</v>
      </c>
      <c r="D25" s="110" t="s">
        <v>471</v>
      </c>
      <c r="E25" s="199" t="s">
        <v>472</v>
      </c>
      <c r="F25" s="218" t="s">
        <v>474</v>
      </c>
      <c r="G25" s="217">
        <f t="shared" si="2"/>
        <v>100000</v>
      </c>
      <c r="H25" s="181"/>
      <c r="I25" s="181">
        <v>100000</v>
      </c>
      <c r="J25" s="181">
        <v>0</v>
      </c>
      <c r="K25" s="181">
        <v>0</v>
      </c>
    </row>
    <row r="26" spans="1:11" ht="50.25" customHeight="1" x14ac:dyDescent="0.2">
      <c r="A26" s="208" t="s">
        <v>177</v>
      </c>
      <c r="B26" s="207"/>
      <c r="C26" s="206"/>
      <c r="D26" s="205" t="s">
        <v>389</v>
      </c>
      <c r="E26" s="221"/>
      <c r="F26" s="220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08" t="s">
        <v>176</v>
      </c>
      <c r="B27" s="207"/>
      <c r="C27" s="206"/>
      <c r="D27" s="205" t="s">
        <v>389</v>
      </c>
      <c r="E27" s="221"/>
      <c r="F27" s="220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196" t="s">
        <v>158</v>
      </c>
      <c r="B28" s="196" t="s">
        <v>157</v>
      </c>
      <c r="C28" s="195" t="s">
        <v>156</v>
      </c>
      <c r="D28" s="110" t="s">
        <v>155</v>
      </c>
      <c r="E28" s="199" t="s">
        <v>388</v>
      </c>
      <c r="F28" s="218" t="s">
        <v>387</v>
      </c>
      <c r="G28" s="217">
        <f>I28+J28</f>
        <v>69000</v>
      </c>
      <c r="H28" s="181"/>
      <c r="I28" s="181">
        <v>69000</v>
      </c>
      <c r="J28" s="180">
        <v>0</v>
      </c>
      <c r="K28" s="180">
        <v>0</v>
      </c>
    </row>
    <row r="29" spans="1:11" ht="69" customHeight="1" x14ac:dyDescent="0.2">
      <c r="A29" s="202" t="s">
        <v>174</v>
      </c>
      <c r="B29" s="201" t="s">
        <v>58</v>
      </c>
      <c r="C29" s="201" t="s">
        <v>65</v>
      </c>
      <c r="D29" s="200" t="s">
        <v>97</v>
      </c>
      <c r="E29" s="199" t="s">
        <v>370</v>
      </c>
      <c r="F29" s="218" t="s">
        <v>369</v>
      </c>
      <c r="G29" s="217">
        <f>I29+J29</f>
        <v>15000</v>
      </c>
      <c r="H29" s="181"/>
      <c r="I29" s="181">
        <v>7200</v>
      </c>
      <c r="J29" s="181">
        <v>7800</v>
      </c>
      <c r="K29" s="180">
        <v>7800</v>
      </c>
    </row>
    <row r="30" spans="1:11" ht="95.25" customHeight="1" x14ac:dyDescent="0.2">
      <c r="A30" s="196" t="s">
        <v>154</v>
      </c>
      <c r="B30" s="196" t="s">
        <v>153</v>
      </c>
      <c r="C30" s="195" t="s">
        <v>115</v>
      </c>
      <c r="D30" s="110" t="s">
        <v>152</v>
      </c>
      <c r="E30" s="219" t="s">
        <v>386</v>
      </c>
      <c r="F30" s="218" t="s">
        <v>385</v>
      </c>
      <c r="G30" s="217">
        <f>I30+J30</f>
        <v>142020</v>
      </c>
      <c r="H30" s="181"/>
      <c r="I30" s="181">
        <v>142020</v>
      </c>
      <c r="J30" s="180">
        <v>0</v>
      </c>
      <c r="K30" s="180">
        <v>0</v>
      </c>
    </row>
    <row r="31" spans="1:11" s="216" customFormat="1" ht="44.25" customHeight="1" x14ac:dyDescent="0.2">
      <c r="A31" s="208" t="s">
        <v>136</v>
      </c>
      <c r="B31" s="207"/>
      <c r="C31" s="206"/>
      <c r="D31" s="205" t="s">
        <v>134</v>
      </c>
      <c r="E31" s="190"/>
      <c r="F31" s="177"/>
      <c r="G31" s="188">
        <f>G32</f>
        <v>1154800</v>
      </c>
      <c r="H31" s="188">
        <f>H32</f>
        <v>0</v>
      </c>
      <c r="I31" s="188">
        <f>I32</f>
        <v>1154800</v>
      </c>
      <c r="J31" s="188">
        <f>J32</f>
        <v>0</v>
      </c>
      <c r="K31" s="188">
        <f>K32</f>
        <v>0</v>
      </c>
    </row>
    <row r="32" spans="1:11" s="216" customFormat="1" ht="49.5" customHeight="1" x14ac:dyDescent="0.2">
      <c r="A32" s="208" t="s">
        <v>135</v>
      </c>
      <c r="B32" s="207"/>
      <c r="C32" s="206"/>
      <c r="D32" s="205" t="s">
        <v>134</v>
      </c>
      <c r="E32" s="190"/>
      <c r="F32" s="177"/>
      <c r="G32" s="188">
        <f>G33+G34+G36+G37+G38+G39+G40+G41+G35</f>
        <v>1154800</v>
      </c>
      <c r="H32" s="188">
        <f>H33+H34+H36+H37+H38+H39+H40+H41</f>
        <v>0</v>
      </c>
      <c r="I32" s="188">
        <f>I33+I34+I36+I37+I38+I39+I40+I41+I35</f>
        <v>1154800</v>
      </c>
      <c r="J32" s="188">
        <f>J33+J34+J36+J37+J38+J39+J40+J41</f>
        <v>0</v>
      </c>
      <c r="K32" s="188">
        <f>K33+K34+K36+K37+K38+K39+K40+K41</f>
        <v>0</v>
      </c>
    </row>
    <row r="33" spans="1:11" ht="141" customHeight="1" x14ac:dyDescent="0.2">
      <c r="A33" s="186" t="s">
        <v>113</v>
      </c>
      <c r="B33" s="187" t="s">
        <v>112</v>
      </c>
      <c r="C33" s="187" t="s">
        <v>111</v>
      </c>
      <c r="D33" s="210" t="s">
        <v>384</v>
      </c>
      <c r="E33" s="215" t="s">
        <v>383</v>
      </c>
      <c r="F33" s="183" t="s">
        <v>382</v>
      </c>
      <c r="G33" s="182">
        <f t="shared" ref="G33:G41" si="3">I33+J33</f>
        <v>24800</v>
      </c>
      <c r="H33" s="181"/>
      <c r="I33" s="181">
        <v>24800</v>
      </c>
      <c r="J33" s="180">
        <v>0</v>
      </c>
      <c r="K33" s="180">
        <v>0</v>
      </c>
    </row>
    <row r="34" spans="1:11" ht="78.75" hidden="1" customHeight="1" x14ac:dyDescent="0.2">
      <c r="A34" s="186"/>
      <c r="B34" s="187"/>
      <c r="C34" s="187"/>
      <c r="D34" s="210"/>
      <c r="E34" s="215"/>
      <c r="F34" s="183"/>
      <c r="G34" s="182">
        <f t="shared" si="3"/>
        <v>0</v>
      </c>
      <c r="H34" s="181"/>
      <c r="I34" s="181"/>
      <c r="J34" s="180"/>
      <c r="K34" s="180"/>
    </row>
    <row r="35" spans="1:11" ht="71.25" customHeight="1" x14ac:dyDescent="0.2">
      <c r="A35" s="202" t="s">
        <v>132</v>
      </c>
      <c r="B35" s="201" t="s">
        <v>58</v>
      </c>
      <c r="C35" s="201" t="s">
        <v>65</v>
      </c>
      <c r="D35" s="200" t="s">
        <v>97</v>
      </c>
      <c r="E35" s="199" t="s">
        <v>370</v>
      </c>
      <c r="F35" s="183" t="s">
        <v>369</v>
      </c>
      <c r="G35" s="182">
        <f t="shared" si="3"/>
        <v>10000</v>
      </c>
      <c r="H35" s="181"/>
      <c r="I35" s="181">
        <v>10000</v>
      </c>
      <c r="J35" s="180">
        <v>0</v>
      </c>
      <c r="K35" s="180">
        <v>0</v>
      </c>
    </row>
    <row r="36" spans="1:11" ht="80.25" customHeight="1" x14ac:dyDescent="0.2">
      <c r="A36" s="186" t="s">
        <v>106</v>
      </c>
      <c r="B36" s="187" t="s">
        <v>105</v>
      </c>
      <c r="C36" s="186" t="s">
        <v>104</v>
      </c>
      <c r="D36" s="210" t="s">
        <v>103</v>
      </c>
      <c r="E36" s="209" t="s">
        <v>381</v>
      </c>
      <c r="F36" s="183" t="s">
        <v>380</v>
      </c>
      <c r="G36" s="182">
        <f t="shared" si="3"/>
        <v>55000</v>
      </c>
      <c r="H36" s="181"/>
      <c r="I36" s="181">
        <v>55000</v>
      </c>
      <c r="J36" s="180">
        <v>0</v>
      </c>
      <c r="K36" s="180">
        <v>0</v>
      </c>
    </row>
    <row r="37" spans="1:11" ht="71.25" customHeight="1" x14ac:dyDescent="0.2">
      <c r="A37" s="214" t="s">
        <v>131</v>
      </c>
      <c r="B37" s="187" t="s">
        <v>130</v>
      </c>
      <c r="C37" s="186" t="s">
        <v>123</v>
      </c>
      <c r="D37" s="210" t="s">
        <v>379</v>
      </c>
      <c r="E37" s="209" t="s">
        <v>378</v>
      </c>
      <c r="F37" s="183" t="s">
        <v>377</v>
      </c>
      <c r="G37" s="182">
        <f t="shared" si="3"/>
        <v>80000</v>
      </c>
      <c r="H37" s="181"/>
      <c r="I37" s="181">
        <v>80000</v>
      </c>
      <c r="J37" s="180">
        <v>0</v>
      </c>
      <c r="K37" s="180">
        <v>0</v>
      </c>
    </row>
    <row r="38" spans="1:11" ht="75.75" customHeight="1" x14ac:dyDescent="0.2">
      <c r="A38" s="214" t="s">
        <v>128</v>
      </c>
      <c r="B38" s="187" t="s">
        <v>127</v>
      </c>
      <c r="C38" s="187" t="s">
        <v>123</v>
      </c>
      <c r="D38" s="210" t="s">
        <v>126</v>
      </c>
      <c r="E38" s="211" t="s">
        <v>376</v>
      </c>
      <c r="F38" s="183" t="s">
        <v>375</v>
      </c>
      <c r="G38" s="182">
        <f t="shared" si="3"/>
        <v>545000</v>
      </c>
      <c r="H38" s="181"/>
      <c r="I38" s="181">
        <v>545000</v>
      </c>
      <c r="J38" s="180">
        <v>0</v>
      </c>
      <c r="K38" s="180">
        <v>0</v>
      </c>
    </row>
    <row r="39" spans="1:11" s="163" customFormat="1" ht="93" customHeight="1" x14ac:dyDescent="0.2">
      <c r="A39" s="213" t="s">
        <v>125</v>
      </c>
      <c r="B39" s="213" t="s">
        <v>124</v>
      </c>
      <c r="C39" s="212" t="s">
        <v>123</v>
      </c>
      <c r="D39" s="185" t="s">
        <v>122</v>
      </c>
      <c r="E39" s="211" t="s">
        <v>374</v>
      </c>
      <c r="F39" s="183" t="s">
        <v>373</v>
      </c>
      <c r="G39" s="182">
        <f t="shared" si="3"/>
        <v>110000</v>
      </c>
      <c r="H39" s="181"/>
      <c r="I39" s="181">
        <v>110000</v>
      </c>
      <c r="J39" s="181">
        <v>0</v>
      </c>
      <c r="K39" s="181">
        <v>0</v>
      </c>
    </row>
    <row r="40" spans="1:11" ht="69" customHeight="1" x14ac:dyDescent="0.2">
      <c r="A40" s="186" t="s">
        <v>106</v>
      </c>
      <c r="B40" s="187" t="s">
        <v>105</v>
      </c>
      <c r="C40" s="186" t="s">
        <v>104</v>
      </c>
      <c r="D40" s="210" t="s">
        <v>103</v>
      </c>
      <c r="E40" s="209" t="s">
        <v>372</v>
      </c>
      <c r="F40" s="183" t="s">
        <v>371</v>
      </c>
      <c r="G40" s="182">
        <f t="shared" si="3"/>
        <v>295000</v>
      </c>
      <c r="H40" s="181"/>
      <c r="I40" s="181">
        <v>295000</v>
      </c>
      <c r="J40" s="180">
        <v>0</v>
      </c>
      <c r="K40" s="180">
        <v>0</v>
      </c>
    </row>
    <row r="41" spans="1:11" ht="54.75" customHeight="1" x14ac:dyDescent="0.3">
      <c r="A41" s="186" t="s">
        <v>106</v>
      </c>
      <c r="B41" s="187" t="s">
        <v>105</v>
      </c>
      <c r="C41" s="186" t="s">
        <v>104</v>
      </c>
      <c r="D41" s="210" t="s">
        <v>103</v>
      </c>
      <c r="E41" s="265" t="s">
        <v>422</v>
      </c>
      <c r="F41" s="183" t="s">
        <v>423</v>
      </c>
      <c r="G41" s="182">
        <f t="shared" si="3"/>
        <v>35000</v>
      </c>
      <c r="H41" s="181"/>
      <c r="I41" s="181">
        <v>35000</v>
      </c>
      <c r="J41" s="180">
        <v>0</v>
      </c>
      <c r="K41" s="180">
        <v>0</v>
      </c>
    </row>
    <row r="42" spans="1:11" ht="49.5" customHeight="1" x14ac:dyDescent="0.2">
      <c r="A42" s="208" t="s">
        <v>102</v>
      </c>
      <c r="B42" s="207"/>
      <c r="C42" s="206"/>
      <c r="D42" s="205" t="s">
        <v>100</v>
      </c>
      <c r="E42" s="204"/>
      <c r="F42" s="203"/>
      <c r="G42" s="189">
        <f>G43</f>
        <v>21000</v>
      </c>
      <c r="H42" s="189">
        <f>H43</f>
        <v>0</v>
      </c>
      <c r="I42" s="189">
        <f>I43</f>
        <v>21000</v>
      </c>
      <c r="J42" s="189">
        <f>J43</f>
        <v>0</v>
      </c>
      <c r="K42" s="189">
        <f>K43</f>
        <v>0</v>
      </c>
    </row>
    <row r="43" spans="1:11" ht="44.25" customHeight="1" x14ac:dyDescent="0.2">
      <c r="A43" s="208" t="s">
        <v>101</v>
      </c>
      <c r="B43" s="207"/>
      <c r="C43" s="206"/>
      <c r="D43" s="205" t="s">
        <v>100</v>
      </c>
      <c r="E43" s="204"/>
      <c r="F43" s="203"/>
      <c r="G43" s="189">
        <f>G44+G45</f>
        <v>21000</v>
      </c>
      <c r="H43" s="189">
        <f>H45</f>
        <v>0</v>
      </c>
      <c r="I43" s="189">
        <f>I44+I45</f>
        <v>21000</v>
      </c>
      <c r="J43" s="189">
        <f>J45</f>
        <v>0</v>
      </c>
      <c r="K43" s="189">
        <f>K45</f>
        <v>0</v>
      </c>
    </row>
    <row r="44" spans="1:11" ht="63" customHeight="1" x14ac:dyDescent="0.2">
      <c r="A44" s="202" t="s">
        <v>98</v>
      </c>
      <c r="B44" s="201" t="s">
        <v>58</v>
      </c>
      <c r="C44" s="201" t="s">
        <v>65</v>
      </c>
      <c r="D44" s="200" t="s">
        <v>97</v>
      </c>
      <c r="E44" s="199" t="s">
        <v>370</v>
      </c>
      <c r="F44" s="183" t="s">
        <v>369</v>
      </c>
      <c r="G44" s="182">
        <f>I44+J44</f>
        <v>15000</v>
      </c>
      <c r="H44" s="198"/>
      <c r="I44" s="197">
        <v>15000</v>
      </c>
      <c r="J44" s="197">
        <v>0</v>
      </c>
      <c r="K44" s="197">
        <v>0</v>
      </c>
    </row>
    <row r="45" spans="1:11" ht="66" customHeight="1" x14ac:dyDescent="0.2">
      <c r="A45" s="196" t="s">
        <v>78</v>
      </c>
      <c r="B45" s="196" t="s">
        <v>77</v>
      </c>
      <c r="C45" s="195" t="s">
        <v>76</v>
      </c>
      <c r="D45" s="110" t="s">
        <v>75</v>
      </c>
      <c r="E45" s="184" t="s">
        <v>368</v>
      </c>
      <c r="F45" s="183" t="s">
        <v>367</v>
      </c>
      <c r="G45" s="182">
        <f>I45+J45</f>
        <v>6000</v>
      </c>
      <c r="H45" s="181"/>
      <c r="I45" s="181">
        <v>6000</v>
      </c>
      <c r="J45" s="180">
        <v>0</v>
      </c>
      <c r="K45" s="180">
        <v>0</v>
      </c>
    </row>
    <row r="46" spans="1:11" s="175" customFormat="1" ht="60" customHeight="1" x14ac:dyDescent="0.2">
      <c r="A46" s="194" t="s">
        <v>74</v>
      </c>
      <c r="B46" s="193"/>
      <c r="C46" s="192"/>
      <c r="D46" s="191" t="s">
        <v>417</v>
      </c>
      <c r="E46" s="190"/>
      <c r="F46" s="177"/>
      <c r="G46" s="189">
        <f>G47</f>
        <v>588000</v>
      </c>
      <c r="H46" s="188"/>
      <c r="I46" s="188">
        <f>I47</f>
        <v>588000</v>
      </c>
      <c r="J46" s="188">
        <f>J47</f>
        <v>0</v>
      </c>
      <c r="K46" s="188">
        <f>K47</f>
        <v>0</v>
      </c>
    </row>
    <row r="47" spans="1:11" ht="68.25" customHeight="1" x14ac:dyDescent="0.2">
      <c r="A47" s="186" t="s">
        <v>60</v>
      </c>
      <c r="B47" s="187" t="s">
        <v>59</v>
      </c>
      <c r="C47" s="186" t="s">
        <v>58</v>
      </c>
      <c r="D47" s="185" t="s">
        <v>44</v>
      </c>
      <c r="E47" s="184" t="s">
        <v>366</v>
      </c>
      <c r="F47" s="183" t="s">
        <v>365</v>
      </c>
      <c r="G47" s="182">
        <f>I47+J47</f>
        <v>588000</v>
      </c>
      <c r="H47" s="181"/>
      <c r="I47" s="181">
        <v>588000</v>
      </c>
      <c r="J47" s="180">
        <v>0</v>
      </c>
      <c r="K47" s="180">
        <v>0</v>
      </c>
    </row>
    <row r="48" spans="1:11" s="175" customFormat="1" ht="54" customHeight="1" x14ac:dyDescent="0.2">
      <c r="A48" s="179"/>
      <c r="B48" s="179"/>
      <c r="C48" s="179"/>
      <c r="D48" s="176" t="s">
        <v>4</v>
      </c>
      <c r="E48" s="178"/>
      <c r="F48" s="177"/>
      <c r="G48" s="176">
        <f>G11+G26+G31+G42+G46</f>
        <v>4907351</v>
      </c>
      <c r="H48" s="176">
        <f>H11+H26+H31+H42+H46</f>
        <v>0</v>
      </c>
      <c r="I48" s="176">
        <f>I11+I26+I31+I42+I46</f>
        <v>4785681</v>
      </c>
      <c r="J48" s="176">
        <f>J11+J26+J31+J42+J46</f>
        <v>121670</v>
      </c>
      <c r="K48" s="176">
        <f>K11+K26+K31+K42+K46</f>
        <v>59800</v>
      </c>
    </row>
    <row r="49" spans="1:9" ht="12.75" hidden="1" customHeight="1" x14ac:dyDescent="0.2">
      <c r="A49" s="174"/>
      <c r="B49" s="174"/>
      <c r="C49" s="174"/>
      <c r="D49" s="173"/>
      <c r="E49" s="173"/>
      <c r="F49" s="173"/>
      <c r="G49" s="173"/>
      <c r="H49" s="173"/>
      <c r="I49" s="173"/>
    </row>
    <row r="50" spans="1:9" ht="12.75" hidden="1" customHeight="1" x14ac:dyDescent="0.2">
      <c r="A50" s="174"/>
      <c r="B50" s="174"/>
      <c r="C50" s="174"/>
      <c r="D50" s="173"/>
      <c r="E50" s="173"/>
      <c r="F50" s="173"/>
      <c r="G50" s="173"/>
      <c r="H50" s="173"/>
      <c r="I50" s="173"/>
    </row>
    <row r="51" spans="1:9" ht="18" customHeight="1" x14ac:dyDescent="0.2"/>
    <row r="52" spans="1:9" s="166" customFormat="1" ht="25.5" customHeight="1" x14ac:dyDescent="0.3">
      <c r="A52" s="172" t="s">
        <v>481</v>
      </c>
      <c r="B52" s="171"/>
      <c r="C52" s="171"/>
      <c r="D52" s="170"/>
      <c r="E52" s="169"/>
      <c r="F52" s="168"/>
      <c r="H52" s="167"/>
    </row>
    <row r="53" spans="1:9" ht="15.75" x14ac:dyDescent="0.25">
      <c r="A53" s="165"/>
      <c r="B53" s="165"/>
      <c r="C53" s="165"/>
      <c r="D53" s="164"/>
      <c r="E53" s="163"/>
      <c r="F53" s="16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2019-10-16T06:41:28Z</cp:lastPrinted>
  <dcterms:created xsi:type="dcterms:W3CDTF">2018-12-11T07:04:36Z</dcterms:created>
  <dcterms:modified xsi:type="dcterms:W3CDTF">2019-10-16T06:41:46Z</dcterms:modified>
</cp:coreProperties>
</file>