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70" windowHeight="6510" tabRatio="764" activeTab="0"/>
  </bookViews>
  <sheets>
    <sheet name="9 міс.19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'9 міс.19'!$4:$6</definedName>
    <definedName name="_xlnm.Print_Area" localSheetId="0">'9 міс.19'!$A$1:$L$121</definedName>
  </definedNames>
  <calcPr fullCalcOnLoad="1"/>
</workbook>
</file>

<file path=xl/sharedStrings.xml><?xml version="1.0" encoding="utf-8"?>
<sst xmlns="http://schemas.openxmlformats.org/spreadsheetml/2006/main" count="134" uniqueCount="129">
  <si>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</si>
  <si>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</si>
  <si>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</si>
  <si>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</si>
  <si>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</si>
  <si>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</si>
  <si>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</si>
  <si>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</si>
  <si>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</si>
  <si>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</si>
  <si>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</si>
  <si>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</si>
  <si>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</si>
  <si>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</si>
  <si>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</si>
  <si>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</si>
  <si>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</si>
  <si>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</si>
  <si>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</si>
  <si>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</si>
  <si>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</si>
  <si>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</si>
  <si>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</si>
  <si>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</si>
  <si>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</si>
  <si>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</si>
  <si>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</si>
  <si>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</si>
  <si>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</si>
  <si>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</si>
  <si>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</si>
  <si>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</si>
  <si>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</si>
  <si>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</si>
  <si>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</si>
  <si>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</si>
  <si>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</si>
  <si>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</si>
  <si>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</si>
  <si>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</si>
  <si>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</si>
  <si>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</si>
  <si>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</si>
  <si>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</si>
  <si>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</si>
  <si>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</si>
  <si>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</si>
  <si>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</si>
  <si>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</si>
  <si>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</si>
  <si>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</si>
  <si>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</si>
  <si>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</si>
  <si>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</si>
  <si>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</si>
  <si>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</si>
  <si>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</si>
  <si>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</si>
  <si>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</si>
  <si>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</si>
  <si>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Додаток № 1</t>
  </si>
  <si>
    <t>Залишок коштів на 01.01.2004 р.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</si>
  <si>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</si>
  <si>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</si>
  <si>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</si>
  <si>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</si>
  <si>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</si>
  <si>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</si>
  <si>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</si>
  <si>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</si>
  <si>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</si>
  <si>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</si>
  <si>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</si>
  <si>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</si>
  <si>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</si>
  <si>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</si>
  <si>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</si>
  <si>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</si>
  <si>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</si>
  <si>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</si>
  <si>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</si>
  <si>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</si>
  <si>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</si>
  <si>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</si>
  <si>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</si>
  <si>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</si>
  <si>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</si>
  <si>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</si>
  <si>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</si>
  <si>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</si>
  <si>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</si>
  <si>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</si>
  <si>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</si>
  <si>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</si>
  <si>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</si>
  <si>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</si>
  <si>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</si>
  <si>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</si>
  <si>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</si>
  <si>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</si>
  <si>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</si>
  <si>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</si>
  <si>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</si>
  <si>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</si>
  <si>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</si>
  <si>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</si>
  <si>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</si>
  <si>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</si>
  <si>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</si>
  <si>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</si>
  <si>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</si>
  <si>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</si>
  <si>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</si>
  <si>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</si>
  <si>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</si>
  <si>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</si>
  <si>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Дотація з місцевого бюджету за рахунок стабілізаційної дотації з державного бюджету</t>
  </si>
  <si>
    <t>Субвенція з місцевого бюджету на реалізацію заходів, спрямованих на розвиток системи охорони здоров"я у сільській місцевості, за рахунок залишку коштів відповідної субвенції з державного бюджету, що утворився на кінець 2017 року</t>
  </si>
  <si>
    <t>Рентна плата за користування надрами</t>
  </si>
  <si>
    <t xml:space="preserve">Податок на прибуток підприємств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</si>
  <si>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</si>
  <si>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природоохоронних заходів</t>
  </si>
  <si>
    <t xml:space="preserve">Плата за спеціальне використання води </t>
  </si>
  <si>
    <t>Акцизний податок з ввезених на митну територію  України підакцизних товарів (продукції)</t>
  </si>
  <si>
    <t xml:space="preserve">Акцизний податок з реалізації суб"єктами  господарбвання роздрібної торгівлі підакцизних товарів </t>
  </si>
  <si>
    <t>Виконання міського бюджету за 9 місяців 2019 року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</si>
  <si>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</si>
  <si>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Проєкт</t>
  </si>
  <si>
    <t xml:space="preserve">до рішення виконавчого комітету від 31.10.2019 №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</si>
</sst>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6" fontId="2" fillId="33" borderId="33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4" xfId="53" applyNumberFormat="1" applyFont="1" applyFill="1" applyBorder="1" applyProtection="1">
      <alignment/>
      <protection locked="0"/>
    </xf>
    <xf numFmtId="1" fontId="2" fillId="0" borderId="34" xfId="53" applyNumberFormat="1" applyFont="1" applyFill="1" applyBorder="1" applyProtection="1">
      <alignment/>
      <protection locked="0"/>
    </xf>
    <xf numFmtId="186" fontId="2" fillId="0" borderId="35" xfId="53" applyNumberFormat="1" applyFont="1" applyFill="1" applyBorder="1" applyProtection="1">
      <alignment/>
      <protection/>
    </xf>
    <xf numFmtId="186" fontId="2" fillId="0" borderId="35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 locked="0"/>
    </xf>
    <xf numFmtId="186" fontId="2" fillId="0" borderId="38" xfId="53" applyNumberFormat="1" applyFont="1" applyFill="1" applyBorder="1" applyProtection="1">
      <alignment/>
      <protection/>
    </xf>
    <xf numFmtId="186" fontId="2" fillId="33" borderId="39" xfId="53" applyNumberFormat="1" applyFont="1" applyFill="1" applyBorder="1" applyProtection="1">
      <alignment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7" xfId="53" applyNumberFormat="1" applyFont="1" applyFill="1" applyBorder="1" applyProtection="1">
      <alignment/>
      <protection locked="0"/>
    </xf>
    <xf numFmtId="1" fontId="2" fillId="0" borderId="37" xfId="53" applyNumberFormat="1" applyFont="1" applyFill="1" applyBorder="1" applyProtection="1">
      <alignment/>
      <protection locked="0"/>
    </xf>
    <xf numFmtId="0" fontId="11" fillId="0" borderId="40" xfId="53" applyFont="1" applyBorder="1" applyAlignment="1" applyProtection="1">
      <alignment horizontal="center" vertical="center"/>
      <protection locked="0"/>
    </xf>
    <xf numFmtId="0" fontId="11" fillId="0" borderId="36" xfId="53" applyFont="1" applyBorder="1" applyAlignment="1" applyProtection="1">
      <alignment vertical="center" wrapText="1"/>
      <protection locked="0"/>
    </xf>
    <xf numFmtId="186" fontId="2" fillId="0" borderId="41" xfId="53" applyNumberFormat="1" applyFont="1" applyBorder="1" applyAlignment="1" applyProtection="1">
      <alignment horizontal="right"/>
      <protection/>
    </xf>
    <xf numFmtId="49" fontId="24" fillId="0" borderId="42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0" xfId="53" applyFont="1" applyFill="1" applyBorder="1" applyAlignment="1" applyProtection="1">
      <alignment horizontal="center"/>
      <protection locked="0"/>
    </xf>
    <xf numFmtId="0" fontId="5" fillId="0" borderId="36" xfId="53" applyFont="1" applyFill="1" applyBorder="1" applyAlignment="1" applyProtection="1">
      <alignment horizontal="left" vertical="center" wrapText="1"/>
      <protection locked="0"/>
    </xf>
    <xf numFmtId="0" fontId="5" fillId="0" borderId="43" xfId="53" applyFont="1" applyFill="1" applyBorder="1" applyAlignment="1" applyProtection="1">
      <alignment horizontal="center"/>
      <protection locked="0"/>
    </xf>
    <xf numFmtId="0" fontId="5" fillId="0" borderId="37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7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0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6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3" xfId="53" applyFont="1" applyBorder="1" applyAlignment="1" applyProtection="1">
      <alignment horizontal="center" vertical="center"/>
      <protection locked="0"/>
    </xf>
    <xf numFmtId="0" fontId="11" fillId="0" borderId="37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4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5" xfId="53" applyFont="1" applyFill="1" applyBorder="1" applyAlignment="1" applyProtection="1">
      <alignment horizontal="center"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49" fontId="23" fillId="0" borderId="46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47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1" fillId="0" borderId="40" xfId="53" applyFont="1" applyBorder="1" applyAlignment="1" applyProtection="1">
      <alignment horizontal="center" vertical="center"/>
      <protection locked="0"/>
    </xf>
    <xf numFmtId="0" fontId="11" fillId="0" borderId="43" xfId="53" applyFont="1" applyBorder="1" applyAlignment="1" applyProtection="1">
      <alignment horizontal="center" vertical="center"/>
      <protection locked="0"/>
    </xf>
    <xf numFmtId="0" fontId="26" fillId="0" borderId="36" xfId="53" applyFont="1" applyBorder="1" applyAlignment="1" applyProtection="1">
      <alignment vertical="center" wrapText="1"/>
      <protection locked="0"/>
    </xf>
    <xf numFmtId="186" fontId="2" fillId="0" borderId="49" xfId="53" applyNumberFormat="1" applyFont="1" applyFill="1" applyBorder="1" applyProtection="1">
      <alignment/>
      <protection/>
    </xf>
    <xf numFmtId="0" fontId="11" fillId="0" borderId="37" xfId="53" applyFont="1" applyBorder="1" applyAlignment="1" applyProtection="1">
      <alignment vertical="center" wrapText="1"/>
      <protection locked="0"/>
    </xf>
    <xf numFmtId="0" fontId="11" fillId="0" borderId="50" xfId="53" applyFont="1" applyFill="1" applyBorder="1" applyAlignment="1" applyProtection="1">
      <alignment horizontal="center"/>
      <protection locked="0"/>
    </xf>
    <xf numFmtId="0" fontId="11" fillId="0" borderId="34" xfId="53" applyFont="1" applyFill="1" applyBorder="1" applyAlignment="1" applyProtection="1">
      <alignment horizontal="justify" vertical="center" wrapText="1"/>
      <protection locked="0"/>
    </xf>
    <xf numFmtId="0" fontId="5" fillId="0" borderId="44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51" xfId="53" applyFont="1" applyBorder="1" applyAlignment="1" applyProtection="1">
      <alignment vertical="center" wrapText="1"/>
      <protection locked="0"/>
    </xf>
    <xf numFmtId="185" fontId="2" fillId="0" borderId="51" xfId="53" applyNumberFormat="1" applyFont="1" applyFill="1" applyBorder="1" applyProtection="1">
      <alignment/>
      <protection locked="0"/>
    </xf>
    <xf numFmtId="1" fontId="2" fillId="0" borderId="51" xfId="53" applyNumberFormat="1" applyFont="1" applyFill="1" applyBorder="1" applyProtection="1">
      <alignment/>
      <protection locked="0"/>
    </xf>
    <xf numFmtId="0" fontId="63" fillId="0" borderId="13" xfId="0" applyFont="1" applyBorder="1" applyAlignment="1">
      <alignment wrapText="1"/>
    </xf>
    <xf numFmtId="0" fontId="18" fillId="0" borderId="14" xfId="53" applyFont="1" applyFill="1" applyBorder="1" applyAlignment="1" applyProtection="1">
      <alignment horizontal="center" vertical="center" wrapText="1"/>
      <protection locked="0"/>
    </xf>
    <xf numFmtId="49" fontId="27" fillId="0" borderId="13" xfId="53" applyNumberFormat="1" applyFont="1" applyBorder="1" applyAlignment="1" applyProtection="1">
      <alignment horizontal="center" vertical="top" wrapText="1"/>
      <protection/>
    </xf>
    <xf numFmtId="0" fontId="6" fillId="0" borderId="52" xfId="53" applyFont="1" applyFill="1" applyBorder="1" applyAlignment="1" applyProtection="1">
      <alignment horizontal="center"/>
      <protection locked="0"/>
    </xf>
    <xf numFmtId="0" fontId="6" fillId="0" borderId="47" xfId="53" applyFont="1" applyFill="1" applyBorder="1" applyAlignment="1" applyProtection="1">
      <alignment horizontal="center" vertical="center" wrapText="1"/>
      <protection locked="0"/>
    </xf>
    <xf numFmtId="185" fontId="7" fillId="0" borderId="47" xfId="53" applyNumberFormat="1" applyFont="1" applyFill="1" applyBorder="1" applyProtection="1">
      <alignment/>
      <protection locked="0"/>
    </xf>
    <xf numFmtId="1" fontId="7" fillId="0" borderId="47" xfId="53" applyNumberFormat="1" applyFont="1" applyFill="1" applyBorder="1" applyProtection="1">
      <alignment/>
      <protection locked="0"/>
    </xf>
    <xf numFmtId="186" fontId="7" fillId="0" borderId="47" xfId="53" applyNumberFormat="1" applyFont="1" applyFill="1" applyBorder="1" applyProtection="1">
      <alignment/>
      <protection locked="0"/>
    </xf>
    <xf numFmtId="186" fontId="7" fillId="0" borderId="53" xfId="53" applyNumberFormat="1" applyFont="1" applyFill="1" applyBorder="1" applyProtection="1">
      <alignment/>
      <protection/>
    </xf>
    <xf numFmtId="186" fontId="7" fillId="33" borderId="33" xfId="53" applyNumberFormat="1" applyFont="1" applyFill="1" applyBorder="1" applyProtection="1">
      <alignment/>
      <protection/>
    </xf>
    <xf numFmtId="186" fontId="7" fillId="0" borderId="54" xfId="53" applyNumberFormat="1" applyFont="1" applyBorder="1" applyAlignment="1" applyProtection="1">
      <alignment horizontal="right"/>
      <protection/>
    </xf>
    <xf numFmtId="0" fontId="7" fillId="0" borderId="0" xfId="53" applyFont="1" applyProtection="1">
      <alignment/>
      <protection/>
    </xf>
    <xf numFmtId="0" fontId="6" fillId="0" borderId="55" xfId="53" applyFont="1" applyFill="1" applyBorder="1" applyAlignment="1" applyProtection="1">
      <alignment horizontal="justify" vertical="center" wrapText="1"/>
      <protection locked="0"/>
    </xf>
    <xf numFmtId="185" fontId="7" fillId="0" borderId="55" xfId="53" applyNumberFormat="1" applyFont="1" applyFill="1" applyBorder="1" applyProtection="1">
      <alignment/>
      <protection locked="0"/>
    </xf>
    <xf numFmtId="1" fontId="7" fillId="0" borderId="55" xfId="53" applyNumberFormat="1" applyFont="1" applyFill="1" applyBorder="1" applyProtection="1">
      <alignment/>
      <protection locked="0"/>
    </xf>
    <xf numFmtId="186" fontId="7" fillId="0" borderId="13" xfId="53" applyNumberFormat="1" applyFont="1" applyFill="1" applyBorder="1" applyProtection="1">
      <alignment/>
      <protection locked="0"/>
    </xf>
    <xf numFmtId="186" fontId="7" fillId="0" borderId="24" xfId="53" applyNumberFormat="1" applyFont="1" applyFill="1" applyBorder="1" applyProtection="1">
      <alignment/>
      <protection/>
    </xf>
    <xf numFmtId="186" fontId="7" fillId="33" borderId="0" xfId="53" applyNumberFormat="1" applyFont="1" applyFill="1" applyBorder="1" applyProtection="1">
      <alignment/>
      <protection/>
    </xf>
    <xf numFmtId="186" fontId="7" fillId="0" borderId="19" xfId="53" applyNumberFormat="1" applyFont="1" applyBorder="1" applyAlignment="1" applyProtection="1">
      <alignment horizontal="right"/>
      <protection/>
    </xf>
    <xf numFmtId="49" fontId="24" fillId="0" borderId="25" xfId="53" applyNumberFormat="1" applyFont="1" applyBorder="1" applyAlignment="1" applyProtection="1">
      <alignment horizontal="center" vertical="center" wrapText="1"/>
      <protection/>
    </xf>
    <xf numFmtId="49" fontId="4" fillId="0" borderId="14" xfId="53" applyNumberFormat="1" applyFont="1" applyBorder="1" applyAlignment="1" applyProtection="1">
      <alignment horizontal="center" vertical="center" wrapText="1"/>
      <protection/>
    </xf>
    <xf numFmtId="180" fontId="9" fillId="0" borderId="24" xfId="53" applyNumberFormat="1" applyFont="1" applyFill="1" applyBorder="1" applyAlignment="1" applyProtection="1">
      <alignment horizontal="center" vertical="center" wrapText="1"/>
      <protection/>
    </xf>
    <xf numFmtId="0" fontId="4" fillId="0" borderId="24" xfId="53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22" fillId="0" borderId="57" xfId="53" applyFont="1" applyFill="1" applyBorder="1" applyAlignment="1" applyProtection="1">
      <alignment horizontal="center" vertical="center" wrapText="1"/>
      <protection/>
    </xf>
    <xf numFmtId="0" fontId="22" fillId="0" borderId="58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15" fillId="0" borderId="5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  <protection/>
    </xf>
    <xf numFmtId="0" fontId="15" fillId="0" borderId="6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49" fontId="5" fillId="0" borderId="62" xfId="53" applyNumberFormat="1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21" fillId="0" borderId="48" xfId="53" applyFont="1" applyFill="1" applyBorder="1" applyAlignment="1" applyProtection="1">
      <alignment horizontal="center" vertical="center" wrapText="1"/>
      <protection/>
    </xf>
    <xf numFmtId="0" fontId="13" fillId="0" borderId="48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75" zoomScaleNormal="75" zoomScaleSheetLayoutView="70" zoomScalePageLayoutView="0" workbookViewId="0" topLeftCell="A1">
      <selection activeCell="H2" sqref="H2:L2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 t="s">
        <v>127</v>
      </c>
      <c r="H1" s="175" t="s">
        <v>60</v>
      </c>
      <c r="I1" s="176"/>
      <c r="J1" s="176"/>
      <c r="K1" s="176"/>
      <c r="L1" s="176"/>
    </row>
    <row r="2" spans="1:12" s="3" customFormat="1" ht="64.5" customHeight="1">
      <c r="A2" s="187"/>
      <c r="B2" s="187"/>
      <c r="C2" s="187"/>
      <c r="D2" s="187"/>
      <c r="E2" s="187"/>
      <c r="F2" s="2"/>
      <c r="G2" s="2"/>
      <c r="H2" s="177" t="s">
        <v>128</v>
      </c>
      <c r="I2" s="178"/>
      <c r="J2" s="178"/>
      <c r="K2" s="178"/>
      <c r="L2" s="178"/>
    </row>
    <row r="3" spans="1:12" s="4" customFormat="1" ht="32.25" customHeight="1" thickBot="1">
      <c r="A3" s="191" t="s">
        <v>125</v>
      </c>
      <c r="B3" s="192"/>
      <c r="C3" s="192"/>
      <c r="D3" s="192"/>
      <c r="E3" s="192"/>
      <c r="F3" s="192"/>
      <c r="G3" s="192"/>
      <c r="H3" s="192"/>
      <c r="I3" s="192"/>
      <c r="J3" s="5"/>
      <c r="K3" s="6" t="s">
        <v>0</v>
      </c>
      <c r="L3" s="4" t="s">
        <v>66</v>
      </c>
    </row>
    <row r="4" spans="1:12" s="4" customFormat="1" ht="30.75" customHeight="1">
      <c r="A4" s="169" t="s">
        <v>64</v>
      </c>
      <c r="B4" s="184" t="s">
        <v>1</v>
      </c>
      <c r="C4" s="23"/>
      <c r="D4" s="188" t="s">
        <v>80</v>
      </c>
      <c r="E4" s="166" t="s">
        <v>57</v>
      </c>
      <c r="F4" s="34" t="s">
        <v>47</v>
      </c>
      <c r="G4" s="166" t="s">
        <v>71</v>
      </c>
      <c r="H4" s="166" t="s">
        <v>45</v>
      </c>
      <c r="I4" s="166" t="s">
        <v>59</v>
      </c>
      <c r="J4" s="181" t="s">
        <v>58</v>
      </c>
      <c r="K4" s="39" t="s">
        <v>46</v>
      </c>
      <c r="L4" s="172" t="s">
        <v>67</v>
      </c>
    </row>
    <row r="5" spans="1:12" s="4" customFormat="1" ht="59.25" customHeight="1">
      <c r="A5" s="170"/>
      <c r="B5" s="185"/>
      <c r="C5" s="7"/>
      <c r="D5" s="189"/>
      <c r="E5" s="167"/>
      <c r="F5" s="35"/>
      <c r="G5" s="167"/>
      <c r="H5" s="167"/>
      <c r="I5" s="179"/>
      <c r="J5" s="182"/>
      <c r="K5" s="40" t="s">
        <v>50</v>
      </c>
      <c r="L5" s="173"/>
    </row>
    <row r="6" spans="1:12" ht="1.5" customHeight="1" thickBot="1">
      <c r="A6" s="118"/>
      <c r="B6" s="186"/>
      <c r="C6" s="119" t="s">
        <v>2</v>
      </c>
      <c r="D6" s="190"/>
      <c r="E6" s="168"/>
      <c r="F6" s="120"/>
      <c r="G6" s="168"/>
      <c r="H6" s="168"/>
      <c r="I6" s="180"/>
      <c r="J6" s="183"/>
      <c r="K6" s="121"/>
      <c r="L6" s="174"/>
    </row>
    <row r="7" spans="1:12" s="8" customFormat="1" ht="21" customHeight="1">
      <c r="A7" s="162" t="s">
        <v>3</v>
      </c>
      <c r="B7" s="163" t="s">
        <v>4</v>
      </c>
      <c r="C7" s="117">
        <v>5</v>
      </c>
      <c r="D7" s="117">
        <v>3</v>
      </c>
      <c r="E7" s="117"/>
      <c r="F7" s="117"/>
      <c r="G7" s="117">
        <v>4</v>
      </c>
      <c r="H7" s="117">
        <v>5</v>
      </c>
      <c r="I7" s="117">
        <v>6</v>
      </c>
      <c r="J7" s="164"/>
      <c r="K7" s="41"/>
      <c r="L7" s="165">
        <v>7</v>
      </c>
    </row>
    <row r="8" spans="1:12" s="8" customFormat="1" ht="20.25">
      <c r="A8" s="85"/>
      <c r="B8" s="145" t="s">
        <v>55</v>
      </c>
      <c r="C8" s="14"/>
      <c r="D8" s="11"/>
      <c r="E8" s="11"/>
      <c r="F8" s="11"/>
      <c r="G8" s="11"/>
      <c r="H8" s="11"/>
      <c r="I8" s="11"/>
      <c r="J8" s="24"/>
      <c r="K8" s="41"/>
      <c r="L8" s="45"/>
    </row>
    <row r="9" spans="1:12" ht="18.75">
      <c r="A9" s="86"/>
      <c r="B9" s="87" t="s">
        <v>5</v>
      </c>
      <c r="C9" s="77"/>
      <c r="D9" s="78"/>
      <c r="E9" s="78"/>
      <c r="F9" s="78"/>
      <c r="G9" s="78"/>
      <c r="H9" s="78"/>
      <c r="I9" s="78"/>
      <c r="J9" s="25"/>
      <c r="K9" s="42"/>
      <c r="L9" s="46"/>
    </row>
    <row r="10" spans="1:12" ht="18.75">
      <c r="A10" s="88">
        <v>10000000</v>
      </c>
      <c r="B10" s="89" t="s">
        <v>6</v>
      </c>
      <c r="C10" s="17">
        <f>SUM(C11:C30)</f>
        <v>0</v>
      </c>
      <c r="D10" s="63">
        <f>SUM(D12:D34)</f>
        <v>79826804</v>
      </c>
      <c r="E10" s="63">
        <f>SUM(E12:E34)</f>
        <v>7.3</v>
      </c>
      <c r="F10" s="63">
        <v>1476.4</v>
      </c>
      <c r="G10" s="63">
        <f>SUM(G12:G34)</f>
        <v>54110334</v>
      </c>
      <c r="H10" s="63">
        <f>SUM(H12:H34)</f>
        <v>57545093</v>
      </c>
      <c r="I10" s="72">
        <f aca="true" t="shared" si="0" ref="I10:I22">IF(D10=0,"",H10/D10)</f>
        <v>0.7208743193576934</v>
      </c>
      <c r="J10" s="26">
        <f>H10/E10</f>
        <v>7882889.452054795</v>
      </c>
      <c r="K10" s="43">
        <f>H10/F10</f>
        <v>38976.62760769439</v>
      </c>
      <c r="L10" s="46">
        <f aca="true" t="shared" si="1" ref="L10:L22">IF(G10=0,"",H10/G10)</f>
        <v>1.0634769506320179</v>
      </c>
    </row>
    <row r="11" spans="1:12" ht="37.5" hidden="1">
      <c r="A11" s="90">
        <v>11000000</v>
      </c>
      <c r="B11" s="91" t="s">
        <v>7</v>
      </c>
      <c r="C11" s="75"/>
      <c r="D11" s="76"/>
      <c r="E11" s="76"/>
      <c r="F11" s="76"/>
      <c r="G11" s="76"/>
      <c r="H11" s="76"/>
      <c r="I11" s="72">
        <f t="shared" si="0"/>
      </c>
      <c r="J11" s="26"/>
      <c r="K11" s="44"/>
      <c r="L11" s="46">
        <f t="shared" si="1"/>
      </c>
    </row>
    <row r="12" spans="1:12" ht="21.75" customHeight="1">
      <c r="A12" s="92">
        <v>11010000</v>
      </c>
      <c r="B12" s="93" t="s">
        <v>93</v>
      </c>
      <c r="C12" s="80"/>
      <c r="D12" s="81">
        <v>37880000</v>
      </c>
      <c r="E12" s="81"/>
      <c r="F12" s="81"/>
      <c r="G12" s="81">
        <v>23770000</v>
      </c>
      <c r="H12" s="81">
        <v>25129721</v>
      </c>
      <c r="I12" s="72">
        <f t="shared" si="0"/>
        <v>0.6634034054910243</v>
      </c>
      <c r="J12" s="26" t="e">
        <f aca="true" t="shared" si="2" ref="J12:J25">H12/E12</f>
        <v>#DIV/0!</v>
      </c>
      <c r="K12" s="43" t="e">
        <f aca="true" t="shared" si="3" ref="K12:K34">H12/F12</f>
        <v>#DIV/0!</v>
      </c>
      <c r="L12" s="46">
        <f t="shared" si="1"/>
        <v>1.0572032393773665</v>
      </c>
    </row>
    <row r="13" spans="1:12" ht="18.75" hidden="1">
      <c r="A13" s="90">
        <v>11010400</v>
      </c>
      <c r="B13" s="91" t="s">
        <v>32</v>
      </c>
      <c r="C13" s="75"/>
      <c r="D13" s="76"/>
      <c r="E13" s="76"/>
      <c r="F13" s="76"/>
      <c r="G13" s="76"/>
      <c r="H13" s="76"/>
      <c r="I13" s="72">
        <f t="shared" si="0"/>
      </c>
      <c r="J13" s="26" t="e">
        <f t="shared" si="2"/>
        <v>#DIV/0!</v>
      </c>
      <c r="K13" s="43" t="e">
        <f t="shared" si="3"/>
        <v>#DIV/0!</v>
      </c>
      <c r="L13" s="46">
        <f t="shared" si="1"/>
      </c>
    </row>
    <row r="14" spans="1:12" ht="18.75">
      <c r="A14" s="92">
        <v>11020000</v>
      </c>
      <c r="B14" s="93" t="s">
        <v>119</v>
      </c>
      <c r="C14" s="80"/>
      <c r="D14" s="81"/>
      <c r="E14" s="81"/>
      <c r="F14" s="81"/>
      <c r="G14" s="81"/>
      <c r="H14" s="81">
        <v>3100</v>
      </c>
      <c r="I14" s="72">
        <f t="shared" si="0"/>
      </c>
      <c r="J14" s="26" t="e">
        <f t="shared" si="2"/>
        <v>#DIV/0!</v>
      </c>
      <c r="K14" s="43" t="e">
        <f t="shared" si="3"/>
        <v>#DIV/0!</v>
      </c>
      <c r="L14" s="46">
        <f t="shared" si="1"/>
      </c>
    </row>
    <row r="15" spans="1:12" ht="18.75" hidden="1">
      <c r="A15" s="90">
        <v>11020200</v>
      </c>
      <c r="B15" s="91" t="s">
        <v>33</v>
      </c>
      <c r="C15" s="75"/>
      <c r="D15" s="76"/>
      <c r="E15" s="76"/>
      <c r="F15" s="76"/>
      <c r="G15" s="76"/>
      <c r="H15" s="76"/>
      <c r="I15" s="72">
        <f t="shared" si="0"/>
      </c>
      <c r="J15" s="26" t="e">
        <f t="shared" si="2"/>
        <v>#DIV/0!</v>
      </c>
      <c r="K15" s="43" t="e">
        <f t="shared" si="3"/>
        <v>#DIV/0!</v>
      </c>
      <c r="L15" s="46">
        <f t="shared" si="1"/>
      </c>
    </row>
    <row r="16" spans="1:12" ht="18.75" hidden="1">
      <c r="A16" s="94">
        <v>12000000</v>
      </c>
      <c r="B16" s="95" t="s">
        <v>8</v>
      </c>
      <c r="C16" s="9"/>
      <c r="D16" s="59"/>
      <c r="E16" s="59"/>
      <c r="F16" s="59"/>
      <c r="G16" s="59"/>
      <c r="H16" s="59"/>
      <c r="I16" s="72">
        <f t="shared" si="0"/>
      </c>
      <c r="J16" s="26" t="e">
        <f t="shared" si="2"/>
        <v>#DIV/0!</v>
      </c>
      <c r="K16" s="43" t="e">
        <f t="shared" si="3"/>
        <v>#DIV/0!</v>
      </c>
      <c r="L16" s="46">
        <f t="shared" si="1"/>
      </c>
    </row>
    <row r="17" spans="1:12" ht="18.75" hidden="1">
      <c r="A17" s="94">
        <v>12020000</v>
      </c>
      <c r="B17" s="95" t="s">
        <v>34</v>
      </c>
      <c r="C17" s="9"/>
      <c r="D17" s="59"/>
      <c r="E17" s="59"/>
      <c r="F17" s="59"/>
      <c r="G17" s="59"/>
      <c r="H17" s="59"/>
      <c r="I17" s="72">
        <f t="shared" si="0"/>
      </c>
      <c r="J17" s="26" t="e">
        <f t="shared" si="2"/>
        <v>#DIV/0!</v>
      </c>
      <c r="K17" s="43" t="e">
        <f t="shared" si="3"/>
        <v>#DIV/0!</v>
      </c>
      <c r="L17" s="46">
        <f t="shared" si="1"/>
      </c>
    </row>
    <row r="18" spans="1:12" ht="18.75" hidden="1">
      <c r="A18" s="94">
        <v>13000000</v>
      </c>
      <c r="B18" s="95" t="s">
        <v>9</v>
      </c>
      <c r="C18" s="9"/>
      <c r="D18" s="59"/>
      <c r="E18" s="59"/>
      <c r="F18" s="59"/>
      <c r="G18" s="59"/>
      <c r="H18" s="59"/>
      <c r="I18" s="72">
        <f t="shared" si="0"/>
      </c>
      <c r="J18" s="26" t="e">
        <f t="shared" si="2"/>
        <v>#DIV/0!</v>
      </c>
      <c r="K18" s="43" t="e">
        <f t="shared" si="3"/>
        <v>#DIV/0!</v>
      </c>
      <c r="L18" s="46">
        <f t="shared" si="1"/>
      </c>
    </row>
    <row r="19" spans="1:12" ht="18.75">
      <c r="A19" s="94">
        <v>13010000</v>
      </c>
      <c r="B19" s="95" t="s">
        <v>94</v>
      </c>
      <c r="C19" s="9"/>
      <c r="D19" s="59">
        <v>680000</v>
      </c>
      <c r="E19" s="59"/>
      <c r="F19" s="59"/>
      <c r="G19" s="59">
        <v>460000</v>
      </c>
      <c r="H19" s="59">
        <v>429726</v>
      </c>
      <c r="I19" s="72">
        <f t="shared" si="0"/>
        <v>0.63195</v>
      </c>
      <c r="J19" s="26" t="e">
        <f t="shared" si="2"/>
        <v>#DIV/0!</v>
      </c>
      <c r="K19" s="43"/>
      <c r="L19" s="46">
        <f t="shared" si="1"/>
        <v>0.9341869565217391</v>
      </c>
    </row>
    <row r="20" spans="1:12" ht="18.75">
      <c r="A20" s="94">
        <v>13020000</v>
      </c>
      <c r="B20" s="95" t="s">
        <v>122</v>
      </c>
      <c r="C20" s="9"/>
      <c r="D20" s="59"/>
      <c r="E20" s="59"/>
      <c r="F20" s="59"/>
      <c r="G20" s="59"/>
      <c r="H20" s="59">
        <v>381</v>
      </c>
      <c r="I20" s="72">
        <f t="shared" si="0"/>
      </c>
      <c r="J20" s="26" t="e">
        <f t="shared" si="2"/>
        <v>#DIV/0!</v>
      </c>
      <c r="K20" s="43" t="e">
        <f t="shared" si="3"/>
        <v>#DIV/0!</v>
      </c>
      <c r="L20" s="46">
        <f t="shared" si="1"/>
      </c>
    </row>
    <row r="21" spans="1:12" ht="18.75">
      <c r="A21" s="94">
        <v>13030000</v>
      </c>
      <c r="B21" s="95" t="s">
        <v>118</v>
      </c>
      <c r="C21" s="9"/>
      <c r="D21" s="59">
        <v>7000</v>
      </c>
      <c r="E21" s="59"/>
      <c r="F21" s="59"/>
      <c r="G21" s="59">
        <v>7000</v>
      </c>
      <c r="H21" s="59">
        <v>10929</v>
      </c>
      <c r="I21" s="72">
        <f t="shared" si="0"/>
        <v>1.5612857142857144</v>
      </c>
      <c r="J21" s="26" t="e">
        <f t="shared" si="2"/>
        <v>#DIV/0!</v>
      </c>
      <c r="K21" s="43" t="e">
        <f t="shared" si="3"/>
        <v>#DIV/0!</v>
      </c>
      <c r="L21" s="46">
        <f t="shared" si="1"/>
        <v>1.5612857142857144</v>
      </c>
    </row>
    <row r="22" spans="1:12" ht="18.75" hidden="1">
      <c r="A22" s="92">
        <v>13050000</v>
      </c>
      <c r="B22" s="93" t="s">
        <v>35</v>
      </c>
      <c r="C22" s="80"/>
      <c r="D22" s="81"/>
      <c r="E22" s="81"/>
      <c r="F22" s="81"/>
      <c r="G22" s="81"/>
      <c r="H22" s="81"/>
      <c r="I22" s="72">
        <f t="shared" si="0"/>
      </c>
      <c r="J22" s="26" t="e">
        <f t="shared" si="2"/>
        <v>#DIV/0!</v>
      </c>
      <c r="K22" s="43" t="e">
        <f t="shared" si="3"/>
        <v>#DIV/0!</v>
      </c>
      <c r="L22" s="46">
        <f t="shared" si="1"/>
      </c>
    </row>
    <row r="23" spans="1:12" ht="18.75" hidden="1">
      <c r="A23" s="90">
        <v>14000000</v>
      </c>
      <c r="B23" s="91" t="s">
        <v>95</v>
      </c>
      <c r="C23" s="75"/>
      <c r="D23" s="76"/>
      <c r="E23" s="76"/>
      <c r="F23" s="76"/>
      <c r="G23" s="76"/>
      <c r="H23" s="76"/>
      <c r="I23" s="71" t="e">
        <f>H23/D23</f>
        <v>#DIV/0!</v>
      </c>
      <c r="J23" s="26" t="e">
        <f t="shared" si="2"/>
        <v>#DIV/0!</v>
      </c>
      <c r="K23" s="43" t="e">
        <f t="shared" si="3"/>
        <v>#DIV/0!</v>
      </c>
      <c r="L23" s="46" t="e">
        <f>H23/G23</f>
        <v>#DIV/0!</v>
      </c>
    </row>
    <row r="24" spans="1:12" ht="18.75" customHeight="1">
      <c r="A24" s="94">
        <v>140200000</v>
      </c>
      <c r="B24" s="95" t="s">
        <v>96</v>
      </c>
      <c r="C24" s="9"/>
      <c r="D24" s="59">
        <v>516000</v>
      </c>
      <c r="E24" s="59"/>
      <c r="F24" s="59"/>
      <c r="G24" s="59">
        <v>387000</v>
      </c>
      <c r="H24" s="59">
        <v>441526</v>
      </c>
      <c r="I24" s="72">
        <f>IF(D24=0,"",H24/D24)</f>
        <v>0.8556705426356589</v>
      </c>
      <c r="J24" s="26" t="e">
        <f t="shared" si="2"/>
        <v>#DIV/0!</v>
      </c>
      <c r="K24" s="43"/>
      <c r="L24" s="46">
        <f>IF(G24=0,"",H24/G24)</f>
        <v>1.1408940568475452</v>
      </c>
    </row>
    <row r="25" spans="1:12" ht="37.5">
      <c r="A25" s="94">
        <v>14030000</v>
      </c>
      <c r="B25" s="95" t="s">
        <v>123</v>
      </c>
      <c r="C25" s="9"/>
      <c r="D25" s="59">
        <v>2361600</v>
      </c>
      <c r="E25" s="59">
        <v>6.8</v>
      </c>
      <c r="F25" s="59"/>
      <c r="G25" s="59">
        <v>1720000</v>
      </c>
      <c r="H25" s="59">
        <v>1881175</v>
      </c>
      <c r="I25" s="72">
        <f>IF(D25=0,"",H25/D25)</f>
        <v>0.7965680047425474</v>
      </c>
      <c r="J25" s="26">
        <f t="shared" si="2"/>
        <v>276643.3823529412</v>
      </c>
      <c r="K25" s="43"/>
      <c r="L25" s="46">
        <f>IF(G25=0,"",H25/G25)</f>
        <v>1.0937063953488373</v>
      </c>
    </row>
    <row r="26" spans="1:12" ht="37.5">
      <c r="A26" s="94">
        <v>14040000</v>
      </c>
      <c r="B26" s="95" t="s">
        <v>124</v>
      </c>
      <c r="C26" s="9"/>
      <c r="D26" s="59">
        <v>1300000</v>
      </c>
      <c r="E26" s="59">
        <v>0.5</v>
      </c>
      <c r="F26" s="59"/>
      <c r="G26" s="59">
        <v>925000</v>
      </c>
      <c r="H26" s="59">
        <v>1092079</v>
      </c>
      <c r="I26" s="12">
        <f aca="true" t="shared" si="4" ref="I26:I47">H26/D26</f>
        <v>0.8400607692307692</v>
      </c>
      <c r="J26" s="26"/>
      <c r="K26" s="43" t="e">
        <f t="shared" si="3"/>
        <v>#DIV/0!</v>
      </c>
      <c r="L26" s="46">
        <f>IF(G26=0,"",H26/G26)</f>
        <v>1.180625945945946</v>
      </c>
    </row>
    <row r="27" spans="1:12" ht="18.75">
      <c r="A27" s="94">
        <v>18010000</v>
      </c>
      <c r="B27" s="95" t="s">
        <v>97</v>
      </c>
      <c r="C27" s="9"/>
      <c r="D27" s="59">
        <v>19599168</v>
      </c>
      <c r="E27" s="59"/>
      <c r="F27" s="59"/>
      <c r="G27" s="59">
        <v>15213548</v>
      </c>
      <c r="H27" s="59">
        <v>15339341</v>
      </c>
      <c r="I27" s="12">
        <f t="shared" si="4"/>
        <v>0.7826526615823692</v>
      </c>
      <c r="J27" s="26" t="e">
        <f aca="true" t="shared" si="5" ref="J27:J34">H27/E27</f>
        <v>#DIV/0!</v>
      </c>
      <c r="K27" s="43" t="e">
        <f t="shared" si="3"/>
        <v>#DIV/0!</v>
      </c>
      <c r="L27" s="46">
        <f>IF(G27=0,"",H27/G27)</f>
        <v>1.0082684854315378</v>
      </c>
    </row>
    <row r="28" spans="1:12" ht="18.75">
      <c r="A28" s="94">
        <v>18050000</v>
      </c>
      <c r="B28" s="95" t="s">
        <v>38</v>
      </c>
      <c r="C28" s="9"/>
      <c r="D28" s="59">
        <v>17483036</v>
      </c>
      <c r="E28" s="59"/>
      <c r="F28" s="59"/>
      <c r="G28" s="59">
        <v>11627786</v>
      </c>
      <c r="H28" s="59">
        <v>13217115</v>
      </c>
      <c r="I28" s="12">
        <f t="shared" si="4"/>
        <v>0.7559965557469538</v>
      </c>
      <c r="J28" s="26" t="e">
        <f t="shared" si="5"/>
        <v>#DIV/0!</v>
      </c>
      <c r="K28" s="43" t="e">
        <f t="shared" si="3"/>
        <v>#DIV/0!</v>
      </c>
      <c r="L28" s="46">
        <f>IF(G28=0,"",H28/G28)</f>
        <v>1.136683716057382</v>
      </c>
    </row>
    <row r="29" spans="1:12" ht="18.75" hidden="1">
      <c r="A29" s="94">
        <v>15000000</v>
      </c>
      <c r="B29" s="95" t="s">
        <v>10</v>
      </c>
      <c r="C29" s="9"/>
      <c r="D29" s="59"/>
      <c r="E29" s="59"/>
      <c r="F29" s="59"/>
      <c r="G29" s="59"/>
      <c r="H29" s="59"/>
      <c r="I29" s="12" t="e">
        <f t="shared" si="4"/>
        <v>#DIV/0!</v>
      </c>
      <c r="J29" s="26" t="e">
        <f t="shared" si="5"/>
        <v>#DIV/0!</v>
      </c>
      <c r="K29" s="43" t="e">
        <f t="shared" si="3"/>
        <v>#DIV/0!</v>
      </c>
      <c r="L29" s="46" t="e">
        <f aca="true" t="shared" si="6" ref="L29:L34">H29/G29</f>
        <v>#DIV/0!</v>
      </c>
    </row>
    <row r="30" spans="1:12" ht="18.75" hidden="1">
      <c r="A30" s="94">
        <v>16000000</v>
      </c>
      <c r="B30" s="95" t="s">
        <v>11</v>
      </c>
      <c r="C30" s="9"/>
      <c r="D30" s="59"/>
      <c r="E30" s="59"/>
      <c r="F30" s="59"/>
      <c r="G30" s="59"/>
      <c r="H30" s="59"/>
      <c r="I30" s="12" t="e">
        <f t="shared" si="4"/>
        <v>#DIV/0!</v>
      </c>
      <c r="J30" s="26" t="e">
        <f t="shared" si="5"/>
        <v>#DIV/0!</v>
      </c>
      <c r="K30" s="43" t="e">
        <f t="shared" si="3"/>
        <v>#DIV/0!</v>
      </c>
      <c r="L30" s="46" t="e">
        <f t="shared" si="6"/>
        <v>#DIV/0!</v>
      </c>
    </row>
    <row r="31" spans="1:12" ht="18.75" hidden="1">
      <c r="A31" s="94">
        <v>16010000</v>
      </c>
      <c r="B31" s="95" t="s">
        <v>36</v>
      </c>
      <c r="C31" s="9"/>
      <c r="D31" s="59"/>
      <c r="E31" s="59"/>
      <c r="F31" s="59"/>
      <c r="G31" s="59"/>
      <c r="H31" s="59"/>
      <c r="I31" s="12" t="e">
        <f t="shared" si="4"/>
        <v>#DIV/0!</v>
      </c>
      <c r="J31" s="26" t="e">
        <f t="shared" si="5"/>
        <v>#DIV/0!</v>
      </c>
      <c r="K31" s="43" t="e">
        <f t="shared" si="3"/>
        <v>#DIV/0!</v>
      </c>
      <c r="L31" s="46" t="e">
        <f t="shared" si="6"/>
        <v>#DIV/0!</v>
      </c>
    </row>
    <row r="32" spans="1:12" ht="18.75" hidden="1">
      <c r="A32" s="94">
        <v>16030100</v>
      </c>
      <c r="B32" s="95" t="s">
        <v>37</v>
      </c>
      <c r="C32" s="9"/>
      <c r="D32" s="59"/>
      <c r="E32" s="59"/>
      <c r="F32" s="59"/>
      <c r="G32" s="59"/>
      <c r="H32" s="59"/>
      <c r="I32" s="12" t="e">
        <f t="shared" si="4"/>
        <v>#DIV/0!</v>
      </c>
      <c r="J32" s="26" t="e">
        <f t="shared" si="5"/>
        <v>#DIV/0!</v>
      </c>
      <c r="K32" s="43" t="e">
        <f t="shared" si="3"/>
        <v>#DIV/0!</v>
      </c>
      <c r="L32" s="46" t="e">
        <f t="shared" si="6"/>
        <v>#DIV/0!</v>
      </c>
    </row>
    <row r="33" spans="1:12" ht="18.75" hidden="1">
      <c r="A33" s="94">
        <v>16040000</v>
      </c>
      <c r="B33" s="95" t="s">
        <v>48</v>
      </c>
      <c r="C33" s="9"/>
      <c r="D33" s="59"/>
      <c r="E33" s="59"/>
      <c r="F33" s="59"/>
      <c r="G33" s="59"/>
      <c r="H33" s="59"/>
      <c r="I33" s="12" t="e">
        <f t="shared" si="4"/>
        <v>#DIV/0!</v>
      </c>
      <c r="J33" s="26" t="e">
        <f t="shared" si="5"/>
        <v>#DIV/0!</v>
      </c>
      <c r="K33" s="43" t="e">
        <f t="shared" si="3"/>
        <v>#DIV/0!</v>
      </c>
      <c r="L33" s="46" t="e">
        <f t="shared" si="6"/>
        <v>#DIV/0!</v>
      </c>
    </row>
    <row r="34" spans="1:12" ht="18.75" hidden="1">
      <c r="A34" s="94">
        <v>16050000</v>
      </c>
      <c r="B34" s="95" t="s">
        <v>38</v>
      </c>
      <c r="C34" s="9"/>
      <c r="D34" s="59"/>
      <c r="E34" s="59"/>
      <c r="F34" s="59"/>
      <c r="G34" s="59"/>
      <c r="H34" s="59"/>
      <c r="I34" s="12" t="e">
        <f t="shared" si="4"/>
        <v>#DIV/0!</v>
      </c>
      <c r="J34" s="26" t="e">
        <f t="shared" si="5"/>
        <v>#DIV/0!</v>
      </c>
      <c r="K34" s="43" t="e">
        <f t="shared" si="3"/>
        <v>#DIV/0!</v>
      </c>
      <c r="L34" s="46" t="e">
        <f t="shared" si="6"/>
        <v>#DIV/0!</v>
      </c>
    </row>
    <row r="35" spans="1:12" ht="24" customHeight="1">
      <c r="A35" s="92">
        <v>20000000</v>
      </c>
      <c r="B35" s="96" t="s">
        <v>12</v>
      </c>
      <c r="C35" s="80">
        <f>SUM(C36:C46)</f>
        <v>0</v>
      </c>
      <c r="D35" s="81">
        <f>SUM(D36:D52)</f>
        <v>1110337</v>
      </c>
      <c r="E35" s="81"/>
      <c r="F35" s="81"/>
      <c r="G35" s="81">
        <f>SUM(G36:G52)</f>
        <v>783920</v>
      </c>
      <c r="H35" s="81">
        <f>SUM(H36:H52)</f>
        <v>968364</v>
      </c>
      <c r="I35" s="72">
        <f>IF(D35=0,"",H35/D35)</f>
        <v>0.8721352166054089</v>
      </c>
      <c r="J35" s="26"/>
      <c r="K35" s="43"/>
      <c r="L35" s="72">
        <f>IF(G35=0,"",H35/G35)</f>
        <v>1.2352842126747627</v>
      </c>
    </row>
    <row r="36" spans="1:12" ht="18.75">
      <c r="A36" s="90">
        <v>21081100</v>
      </c>
      <c r="B36" s="91" t="s">
        <v>52</v>
      </c>
      <c r="C36" s="75"/>
      <c r="D36" s="76">
        <v>467</v>
      </c>
      <c r="E36" s="76"/>
      <c r="F36" s="76"/>
      <c r="G36" s="76"/>
      <c r="H36" s="76">
        <v>594</v>
      </c>
      <c r="I36" s="72">
        <f>IF(D36=0,"",H36/D36)</f>
        <v>1.271948608137045</v>
      </c>
      <c r="J36" s="26"/>
      <c r="K36" s="43"/>
      <c r="L36" s="72">
        <f>IF(G36=0,"",H36/G36)</f>
      </c>
    </row>
    <row r="37" spans="1:12" ht="45" customHeight="1">
      <c r="A37" s="90">
        <v>21081500</v>
      </c>
      <c r="B37" s="91" t="s">
        <v>111</v>
      </c>
      <c r="C37" s="75"/>
      <c r="D37" s="76">
        <v>51400</v>
      </c>
      <c r="E37" s="76"/>
      <c r="F37" s="76"/>
      <c r="G37" s="76"/>
      <c r="H37" s="76">
        <v>58200</v>
      </c>
      <c r="I37" s="72">
        <f>IF(D37=0,"",H37/D37)</f>
        <v>1.132295719844358</v>
      </c>
      <c r="J37" s="26"/>
      <c r="K37" s="43"/>
      <c r="L37" s="72">
        <f>IF(G37=0,"",H37/G37)</f>
      </c>
    </row>
    <row r="38" spans="1:12" ht="18.75">
      <c r="A38" s="94">
        <v>22010000</v>
      </c>
      <c r="B38" s="95" t="s">
        <v>98</v>
      </c>
      <c r="C38" s="9"/>
      <c r="D38" s="59">
        <v>904000</v>
      </c>
      <c r="E38" s="59">
        <v>8.2</v>
      </c>
      <c r="F38" s="59"/>
      <c r="G38" s="59">
        <v>676000</v>
      </c>
      <c r="H38" s="59">
        <v>702689</v>
      </c>
      <c r="I38" s="12">
        <f t="shared" si="4"/>
        <v>0.7773108407079646</v>
      </c>
      <c r="J38" s="26"/>
      <c r="K38" s="43"/>
      <c r="L38" s="46">
        <f aca="true" t="shared" si="7" ref="L38:L43">IF(G38=0,"",H38/G38)</f>
        <v>1.0394807692307693</v>
      </c>
    </row>
    <row r="39" spans="1:12" ht="18.75" hidden="1">
      <c r="A39" s="94">
        <v>21070000</v>
      </c>
      <c r="B39" s="95" t="s">
        <v>39</v>
      </c>
      <c r="C39" s="9"/>
      <c r="D39" s="59"/>
      <c r="E39" s="59"/>
      <c r="F39" s="59"/>
      <c r="G39" s="59"/>
      <c r="H39" s="59"/>
      <c r="I39" s="12" t="e">
        <f t="shared" si="4"/>
        <v>#DIV/0!</v>
      </c>
      <c r="J39" s="26"/>
      <c r="K39" s="43"/>
      <c r="L39" s="46">
        <f t="shared" si="7"/>
      </c>
    </row>
    <row r="40" spans="1:12" ht="37.5" hidden="1">
      <c r="A40" s="94">
        <v>22000000</v>
      </c>
      <c r="B40" s="95" t="s">
        <v>13</v>
      </c>
      <c r="C40" s="9"/>
      <c r="D40" s="59"/>
      <c r="E40" s="59"/>
      <c r="F40" s="59"/>
      <c r="G40" s="59"/>
      <c r="H40" s="59"/>
      <c r="I40" s="12" t="e">
        <f t="shared" si="4"/>
        <v>#DIV/0!</v>
      </c>
      <c r="J40" s="26"/>
      <c r="K40" s="43"/>
      <c r="L40" s="46">
        <f t="shared" si="7"/>
      </c>
    </row>
    <row r="41" spans="1:12" ht="18.75" hidden="1">
      <c r="A41" s="94">
        <v>22088000</v>
      </c>
      <c r="B41" s="95" t="s">
        <v>40</v>
      </c>
      <c r="C41" s="9"/>
      <c r="D41" s="59"/>
      <c r="E41" s="59"/>
      <c r="F41" s="59"/>
      <c r="G41" s="59"/>
      <c r="H41" s="59"/>
      <c r="I41" s="12" t="e">
        <f t="shared" si="4"/>
        <v>#DIV/0!</v>
      </c>
      <c r="J41" s="26"/>
      <c r="K41" s="43"/>
      <c r="L41" s="46">
        <f t="shared" si="7"/>
      </c>
    </row>
    <row r="42" spans="1:12" ht="37.5" hidden="1">
      <c r="A42" s="92">
        <v>22010300</v>
      </c>
      <c r="B42" s="93" t="s">
        <v>81</v>
      </c>
      <c r="C42" s="80"/>
      <c r="D42" s="81"/>
      <c r="E42" s="81"/>
      <c r="F42" s="81"/>
      <c r="G42" s="81"/>
      <c r="H42" s="81"/>
      <c r="I42" s="72" t="e">
        <f t="shared" si="4"/>
        <v>#DIV/0!</v>
      </c>
      <c r="J42" s="26"/>
      <c r="K42" s="43"/>
      <c r="L42" s="46">
        <f t="shared" si="7"/>
      </c>
    </row>
    <row r="43" spans="1:12" ht="18.75">
      <c r="A43" s="90">
        <v>22090000</v>
      </c>
      <c r="B43" s="91" t="s">
        <v>41</v>
      </c>
      <c r="C43" s="75"/>
      <c r="D43" s="76">
        <v>60000</v>
      </c>
      <c r="E43" s="76"/>
      <c r="F43" s="76"/>
      <c r="G43" s="76">
        <v>41900</v>
      </c>
      <c r="H43" s="76">
        <v>37937</v>
      </c>
      <c r="I43" s="71">
        <f t="shared" si="4"/>
        <v>0.6322833333333333</v>
      </c>
      <c r="J43" s="26"/>
      <c r="K43" s="43"/>
      <c r="L43" s="46">
        <f t="shared" si="7"/>
        <v>0.905417661097852</v>
      </c>
    </row>
    <row r="44" spans="1:12" ht="18.75" hidden="1">
      <c r="A44" s="94">
        <v>23000000</v>
      </c>
      <c r="B44" s="95" t="s">
        <v>14</v>
      </c>
      <c r="C44" s="9"/>
      <c r="D44" s="59"/>
      <c r="E44" s="59"/>
      <c r="F44" s="59"/>
      <c r="G44" s="59"/>
      <c r="H44" s="59"/>
      <c r="I44" s="12" t="e">
        <f t="shared" si="4"/>
        <v>#DIV/0!</v>
      </c>
      <c r="J44" s="26"/>
      <c r="K44" s="43"/>
      <c r="L44" s="46" t="e">
        <f>H44/G44</f>
        <v>#DIV/0!</v>
      </c>
    </row>
    <row r="45" spans="1:12" ht="18.75" hidden="1">
      <c r="A45" s="94">
        <v>23030000</v>
      </c>
      <c r="B45" s="95" t="s">
        <v>52</v>
      </c>
      <c r="C45" s="9"/>
      <c r="D45" s="59"/>
      <c r="E45" s="59"/>
      <c r="F45" s="59"/>
      <c r="G45" s="59"/>
      <c r="H45" s="59"/>
      <c r="I45" s="12" t="e">
        <f t="shared" si="4"/>
        <v>#DIV/0!</v>
      </c>
      <c r="J45" s="26"/>
      <c r="K45" s="43"/>
      <c r="L45" s="46" t="e">
        <f>H45/G45</f>
        <v>#DIV/0!</v>
      </c>
    </row>
    <row r="46" spans="1:12" ht="18.75" hidden="1">
      <c r="A46" s="94">
        <v>24000000</v>
      </c>
      <c r="B46" s="95" t="s">
        <v>15</v>
      </c>
      <c r="C46" s="9"/>
      <c r="D46" s="59"/>
      <c r="E46" s="59"/>
      <c r="F46" s="59"/>
      <c r="G46" s="59"/>
      <c r="H46" s="59"/>
      <c r="I46" s="12" t="e">
        <f t="shared" si="4"/>
        <v>#DIV/0!</v>
      </c>
      <c r="J46" s="26"/>
      <c r="K46" s="43"/>
      <c r="L46" s="46" t="e">
        <f>H46/G46</f>
        <v>#DIV/0!</v>
      </c>
    </row>
    <row r="47" spans="1:12" ht="37.5" hidden="1">
      <c r="A47" s="94">
        <v>24030000</v>
      </c>
      <c r="B47" s="95" t="s">
        <v>42</v>
      </c>
      <c r="C47" s="9"/>
      <c r="D47" s="59"/>
      <c r="E47" s="59"/>
      <c r="F47" s="59"/>
      <c r="G47" s="59"/>
      <c r="H47" s="59"/>
      <c r="I47" s="12" t="e">
        <f t="shared" si="4"/>
        <v>#DIV/0!</v>
      </c>
      <c r="J47" s="26"/>
      <c r="K47" s="43"/>
      <c r="L47" s="46" t="e">
        <f>H47/G47</f>
        <v>#DIV/0!</v>
      </c>
    </row>
    <row r="48" spans="1:12" ht="37.5" hidden="1">
      <c r="A48" s="129">
        <v>21010300</v>
      </c>
      <c r="B48" s="130" t="s">
        <v>89</v>
      </c>
      <c r="C48" s="10"/>
      <c r="D48" s="60"/>
      <c r="E48" s="60"/>
      <c r="F48" s="60"/>
      <c r="G48" s="60"/>
      <c r="H48" s="60"/>
      <c r="I48" s="16"/>
      <c r="J48" s="26"/>
      <c r="K48" s="43"/>
      <c r="L48" s="46"/>
    </row>
    <row r="49" spans="1:12" ht="22.5" customHeight="1">
      <c r="A49" s="92">
        <v>24060300</v>
      </c>
      <c r="B49" s="93" t="s">
        <v>43</v>
      </c>
      <c r="C49" s="80"/>
      <c r="D49" s="81">
        <v>43680</v>
      </c>
      <c r="E49" s="81"/>
      <c r="F49" s="81"/>
      <c r="G49" s="81">
        <v>32760</v>
      </c>
      <c r="H49" s="81">
        <v>29304</v>
      </c>
      <c r="I49" s="72">
        <f>IF(D49=0,"",H49/D49)</f>
        <v>0.6708791208791208</v>
      </c>
      <c r="J49" s="26"/>
      <c r="K49" s="43"/>
      <c r="L49" s="46">
        <f aca="true" t="shared" si="8" ref="L49:L115">IF(G49=0,"",H49/G49)</f>
        <v>0.8945054945054945</v>
      </c>
    </row>
    <row r="50" spans="1:12" ht="26.25" customHeight="1">
      <c r="A50" s="115">
        <v>22080400</v>
      </c>
      <c r="B50" s="116" t="s">
        <v>82</v>
      </c>
      <c r="C50" s="18"/>
      <c r="D50" s="61">
        <v>28000</v>
      </c>
      <c r="E50" s="61"/>
      <c r="F50" s="61"/>
      <c r="G50" s="61">
        <v>18400</v>
      </c>
      <c r="H50" s="61">
        <v>19212</v>
      </c>
      <c r="I50" s="72">
        <f>IF(D50=0,"",H50/D50)</f>
        <v>0.6861428571428572</v>
      </c>
      <c r="J50" s="26"/>
      <c r="K50" s="43"/>
      <c r="L50" s="46">
        <f>IF(G50=0,"",H50/G50)</f>
        <v>1.0441304347826086</v>
      </c>
    </row>
    <row r="51" spans="1:12" ht="72" customHeight="1">
      <c r="A51" s="115">
        <v>24062200</v>
      </c>
      <c r="B51" s="116" t="s">
        <v>112</v>
      </c>
      <c r="C51" s="18"/>
      <c r="D51" s="61">
        <v>21530</v>
      </c>
      <c r="E51" s="61"/>
      <c r="F51" s="61"/>
      <c r="G51" s="61">
        <v>13600</v>
      </c>
      <c r="H51" s="61">
        <v>120428</v>
      </c>
      <c r="I51" s="72">
        <f>IF(D51=0,"",H51/D51)</f>
        <v>5.593497445424989</v>
      </c>
      <c r="J51" s="26"/>
      <c r="K51" s="43"/>
      <c r="L51" s="46">
        <f>IF(G51=0,"",H51/G51)</f>
        <v>8.855</v>
      </c>
    </row>
    <row r="52" spans="1:12" ht="60" customHeight="1">
      <c r="A52" s="115">
        <v>22130000</v>
      </c>
      <c r="B52" s="116" t="s">
        <v>90</v>
      </c>
      <c r="C52" s="18"/>
      <c r="D52" s="61">
        <v>1260</v>
      </c>
      <c r="E52" s="61"/>
      <c r="F52" s="61"/>
      <c r="G52" s="61">
        <v>1260</v>
      </c>
      <c r="H52" s="61"/>
      <c r="I52" s="72">
        <f>IF(D52=0,"",H52/D52)</f>
        <v>0</v>
      </c>
      <c r="J52" s="26" t="e">
        <f>H52/E52</f>
        <v>#DIV/0!</v>
      </c>
      <c r="K52" s="43"/>
      <c r="L52" s="46">
        <f>IF(G52=0,"",H52/G52)</f>
        <v>0</v>
      </c>
    </row>
    <row r="53" spans="1:12" ht="37.5" hidden="1">
      <c r="A53" s="88">
        <v>31020000</v>
      </c>
      <c r="B53" s="97" t="s">
        <v>77</v>
      </c>
      <c r="C53" s="17"/>
      <c r="D53" s="63"/>
      <c r="E53" s="63"/>
      <c r="F53" s="63"/>
      <c r="G53" s="63"/>
      <c r="H53" s="63"/>
      <c r="I53" s="72">
        <f>IF(D53=0,"",H53/D53)</f>
      </c>
      <c r="J53" s="26" t="e">
        <f aca="true" t="shared" si="9" ref="J53:J61">H53/E53</f>
        <v>#DIV/0!</v>
      </c>
      <c r="K53" s="43" t="e">
        <f aca="true" t="shared" si="10" ref="K53:K61">H53/F53</f>
        <v>#DIV/0!</v>
      </c>
      <c r="L53" s="46">
        <f t="shared" si="8"/>
      </c>
    </row>
    <row r="54" spans="1:12" ht="18.75" hidden="1">
      <c r="A54" s="98">
        <v>3301000</v>
      </c>
      <c r="B54" s="91" t="s">
        <v>49</v>
      </c>
      <c r="C54" s="75"/>
      <c r="D54" s="76"/>
      <c r="E54" s="76"/>
      <c r="F54" s="76">
        <v>30</v>
      </c>
      <c r="G54" s="76"/>
      <c r="H54" s="76"/>
      <c r="I54" s="71" t="e">
        <f>H54/D54</f>
        <v>#DIV/0!</v>
      </c>
      <c r="J54" s="26" t="e">
        <f t="shared" si="9"/>
        <v>#DIV/0!</v>
      </c>
      <c r="K54" s="43">
        <f t="shared" si="10"/>
        <v>0</v>
      </c>
      <c r="L54" s="46">
        <f t="shared" si="8"/>
      </c>
    </row>
    <row r="55" spans="1:12" ht="18.75" hidden="1">
      <c r="A55" s="94">
        <v>50000000</v>
      </c>
      <c r="B55" s="95" t="s">
        <v>16</v>
      </c>
      <c r="C55" s="9"/>
      <c r="D55" s="59"/>
      <c r="E55" s="59"/>
      <c r="F55" s="59"/>
      <c r="G55" s="59"/>
      <c r="H55" s="59"/>
      <c r="I55" s="12" t="e">
        <f>H55/D55</f>
        <v>#DIV/0!</v>
      </c>
      <c r="J55" s="26" t="e">
        <f t="shared" si="9"/>
        <v>#DIV/0!</v>
      </c>
      <c r="K55" s="43" t="e">
        <f t="shared" si="10"/>
        <v>#DIV/0!</v>
      </c>
      <c r="L55" s="46">
        <f t="shared" si="8"/>
      </c>
    </row>
    <row r="56" spans="1:12" s="4" customFormat="1" ht="32.25" customHeight="1">
      <c r="A56" s="92">
        <v>90010100</v>
      </c>
      <c r="B56" s="93" t="s">
        <v>17</v>
      </c>
      <c r="C56" s="80">
        <f>C10+C35+SUM(C54:C55)</f>
        <v>0</v>
      </c>
      <c r="D56" s="81">
        <f>D10+D35</f>
        <v>80937141</v>
      </c>
      <c r="E56" s="81">
        <f>E10+E35</f>
        <v>7.3</v>
      </c>
      <c r="F56" s="81">
        <v>1623.3</v>
      </c>
      <c r="G56" s="81">
        <f>G10+G35</f>
        <v>54894254</v>
      </c>
      <c r="H56" s="81">
        <f>H10+H35+H53</f>
        <v>58513457</v>
      </c>
      <c r="I56" s="72">
        <f aca="true" t="shared" si="11" ref="I56:I115">IF(D56=0,"",H56/D56)</f>
        <v>0.7229493935299741</v>
      </c>
      <c r="J56" s="26">
        <f t="shared" si="9"/>
        <v>8015542.054794521</v>
      </c>
      <c r="K56" s="44">
        <f t="shared" si="10"/>
        <v>36045.99088276967</v>
      </c>
      <c r="L56" s="46">
        <f t="shared" si="8"/>
        <v>1.0659304523930684</v>
      </c>
    </row>
    <row r="57" spans="1:12" ht="30" customHeight="1">
      <c r="A57" s="99">
        <v>40000000</v>
      </c>
      <c r="B57" s="100" t="s">
        <v>18</v>
      </c>
      <c r="C57" s="17">
        <f>C58</f>
        <v>0</v>
      </c>
      <c r="D57" s="63">
        <f>D63+D64+D84+D86+D94+D97+D98+D91+D85+D92+D93+D95+D89+D87+D88+D90</f>
        <v>80153517</v>
      </c>
      <c r="E57" s="63"/>
      <c r="F57" s="63"/>
      <c r="G57" s="63">
        <f>G63+G64+G84+G86+G94+G97+G98+G91+G85+G92+G93+G95+G89+G87+G88+G90</f>
        <v>62525306</v>
      </c>
      <c r="H57" s="63">
        <f>H63+H64+H84+H86+H94+H97+H98+H91+H85+H92+H93+H95+H89+H87+H88+H90</f>
        <v>62518416</v>
      </c>
      <c r="I57" s="79">
        <f t="shared" si="11"/>
        <v>0.77998344102605</v>
      </c>
      <c r="J57" s="26" t="e">
        <f t="shared" si="9"/>
        <v>#DIV/0!</v>
      </c>
      <c r="K57" s="43" t="e">
        <f t="shared" si="10"/>
        <v>#DIV/0!</v>
      </c>
      <c r="L57" s="46">
        <f t="shared" si="8"/>
        <v>0.9998898046176695</v>
      </c>
    </row>
    <row r="58" spans="1:12" ht="18.75" hidden="1">
      <c r="A58" s="82">
        <v>41000000</v>
      </c>
      <c r="B58" s="101" t="s">
        <v>19</v>
      </c>
      <c r="C58" s="75">
        <f>C59+C72</f>
        <v>0</v>
      </c>
      <c r="D58" s="76"/>
      <c r="E58" s="76"/>
      <c r="F58" s="76"/>
      <c r="G58" s="76"/>
      <c r="H58" s="76"/>
      <c r="I58" s="71">
        <f t="shared" si="11"/>
      </c>
      <c r="J58" s="26" t="e">
        <f t="shared" si="9"/>
        <v>#DIV/0!</v>
      </c>
      <c r="K58" s="43" t="e">
        <f t="shared" si="10"/>
        <v>#DIV/0!</v>
      </c>
      <c r="L58" s="46">
        <f t="shared" si="8"/>
      </c>
    </row>
    <row r="59" spans="1:12" ht="18.75" hidden="1">
      <c r="A59" s="32"/>
      <c r="B59" s="102" t="s">
        <v>20</v>
      </c>
      <c r="C59" s="9">
        <f>SUM(C61:C63)+SUM(C67:C68)</f>
        <v>0</v>
      </c>
      <c r="D59" s="59"/>
      <c r="E59" s="59"/>
      <c r="F59" s="59"/>
      <c r="G59" s="59"/>
      <c r="H59" s="59"/>
      <c r="I59" s="12">
        <f t="shared" si="11"/>
      </c>
      <c r="J59" s="26" t="e">
        <f t="shared" si="9"/>
        <v>#DIV/0!</v>
      </c>
      <c r="K59" s="43" t="e">
        <f t="shared" si="10"/>
        <v>#DIV/0!</v>
      </c>
      <c r="L59" s="46">
        <f t="shared" si="8"/>
      </c>
    </row>
    <row r="60" spans="1:12" ht="37.5" hidden="1">
      <c r="A60" s="104">
        <v>41010600</v>
      </c>
      <c r="B60" s="126" t="s">
        <v>83</v>
      </c>
      <c r="C60" s="80"/>
      <c r="D60" s="81"/>
      <c r="E60" s="81"/>
      <c r="F60" s="81"/>
      <c r="G60" s="81"/>
      <c r="H60" s="81"/>
      <c r="I60" s="72">
        <f t="shared" si="11"/>
      </c>
      <c r="J60" s="73" t="e">
        <f t="shared" si="9"/>
        <v>#DIV/0!</v>
      </c>
      <c r="K60" s="74" t="e">
        <f t="shared" si="10"/>
        <v>#DIV/0!</v>
      </c>
      <c r="L60" s="46">
        <f t="shared" si="8"/>
      </c>
    </row>
    <row r="61" spans="1:12" ht="56.25" hidden="1">
      <c r="A61" s="82">
        <v>41020000</v>
      </c>
      <c r="B61" s="124" t="s">
        <v>21</v>
      </c>
      <c r="C61" s="75"/>
      <c r="D61" s="76"/>
      <c r="E61" s="76"/>
      <c r="F61" s="76"/>
      <c r="G61" s="76"/>
      <c r="H61" s="76"/>
      <c r="I61" s="71">
        <f t="shared" si="11"/>
      </c>
      <c r="J61" s="125" t="e">
        <f t="shared" si="9"/>
        <v>#DIV/0!</v>
      </c>
      <c r="K61" s="64" t="e">
        <f t="shared" si="10"/>
        <v>#DIV/0!</v>
      </c>
      <c r="L61" s="65">
        <f t="shared" si="8"/>
      </c>
    </row>
    <row r="62" spans="1:12" ht="37.5" hidden="1">
      <c r="A62" s="32">
        <v>41010300</v>
      </c>
      <c r="B62" s="103" t="s">
        <v>62</v>
      </c>
      <c r="C62" s="9"/>
      <c r="D62" s="59"/>
      <c r="E62" s="59"/>
      <c r="F62" s="59"/>
      <c r="G62" s="59"/>
      <c r="H62" s="59"/>
      <c r="I62" s="12">
        <f t="shared" si="11"/>
      </c>
      <c r="J62" s="26"/>
      <c r="K62" s="43"/>
      <c r="L62" s="46">
        <f t="shared" si="8"/>
      </c>
    </row>
    <row r="63" spans="1:12" ht="27" customHeight="1">
      <c r="A63" s="104">
        <v>41020100</v>
      </c>
      <c r="B63" s="105" t="s">
        <v>84</v>
      </c>
      <c r="C63" s="80"/>
      <c r="D63" s="81">
        <v>6500900</v>
      </c>
      <c r="E63" s="81"/>
      <c r="F63" s="81"/>
      <c r="G63" s="81">
        <v>4875300</v>
      </c>
      <c r="H63" s="81">
        <v>4875300</v>
      </c>
      <c r="I63" s="72">
        <f t="shared" si="11"/>
        <v>0.7499423156793674</v>
      </c>
      <c r="J63" s="26" t="e">
        <f aca="true" t="shared" si="12" ref="J63:J74">H63/E63</f>
        <v>#DIV/0!</v>
      </c>
      <c r="K63" s="43" t="e">
        <f aca="true" t="shared" si="13" ref="K63:K72">H63/F63</f>
        <v>#DIV/0!</v>
      </c>
      <c r="L63" s="46">
        <f t="shared" si="8"/>
        <v>1</v>
      </c>
    </row>
    <row r="64" spans="1:12" ht="56.25" hidden="1">
      <c r="A64" s="82">
        <v>41020200</v>
      </c>
      <c r="B64" s="83" t="s">
        <v>99</v>
      </c>
      <c r="C64" s="75"/>
      <c r="D64" s="76"/>
      <c r="E64" s="76"/>
      <c r="F64" s="76"/>
      <c r="G64" s="76"/>
      <c r="H64" s="76"/>
      <c r="I64" s="71">
        <f t="shared" si="11"/>
      </c>
      <c r="J64" s="26" t="e">
        <f t="shared" si="12"/>
        <v>#DIV/0!</v>
      </c>
      <c r="K64" s="43" t="e">
        <f t="shared" si="13"/>
        <v>#DIV/0!</v>
      </c>
      <c r="L64" s="46">
        <f t="shared" si="8"/>
      </c>
    </row>
    <row r="65" spans="1:12" ht="56.25" hidden="1">
      <c r="A65" s="32">
        <v>41040200</v>
      </c>
      <c r="B65" s="13" t="s">
        <v>22</v>
      </c>
      <c r="C65" s="9"/>
      <c r="D65" s="59"/>
      <c r="E65" s="59"/>
      <c r="F65" s="59"/>
      <c r="G65" s="59"/>
      <c r="H65" s="59"/>
      <c r="I65" s="12">
        <f t="shared" si="11"/>
      </c>
      <c r="J65" s="26" t="e">
        <f t="shared" si="12"/>
        <v>#DIV/0!</v>
      </c>
      <c r="K65" s="43" t="e">
        <f t="shared" si="13"/>
        <v>#DIV/0!</v>
      </c>
      <c r="L65" s="46">
        <f t="shared" si="8"/>
      </c>
    </row>
    <row r="66" spans="1:12" ht="37.5" hidden="1">
      <c r="A66" s="32">
        <v>41040300</v>
      </c>
      <c r="B66" s="13" t="s">
        <v>23</v>
      </c>
      <c r="C66" s="9"/>
      <c r="D66" s="59"/>
      <c r="E66" s="59"/>
      <c r="F66" s="59"/>
      <c r="G66" s="59"/>
      <c r="H66" s="59"/>
      <c r="I66" s="12">
        <f t="shared" si="11"/>
      </c>
      <c r="J66" s="26" t="e">
        <f t="shared" si="12"/>
        <v>#DIV/0!</v>
      </c>
      <c r="K66" s="43" t="e">
        <f t="shared" si="13"/>
        <v>#DIV/0!</v>
      </c>
      <c r="L66" s="46">
        <f t="shared" si="8"/>
      </c>
    </row>
    <row r="67" spans="1:12" ht="37.5" hidden="1">
      <c r="A67" s="32">
        <v>41050000</v>
      </c>
      <c r="B67" s="13" t="s">
        <v>24</v>
      </c>
      <c r="C67" s="9"/>
      <c r="D67" s="59"/>
      <c r="E67" s="59"/>
      <c r="F67" s="59"/>
      <c r="G67" s="59"/>
      <c r="H67" s="59"/>
      <c r="I67" s="12">
        <f t="shared" si="11"/>
      </c>
      <c r="J67" s="26" t="e">
        <f t="shared" si="12"/>
        <v>#DIV/0!</v>
      </c>
      <c r="K67" s="43" t="e">
        <f t="shared" si="13"/>
        <v>#DIV/0!</v>
      </c>
      <c r="L67" s="46">
        <f t="shared" si="8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59"/>
      <c r="E68" s="59"/>
      <c r="F68" s="59"/>
      <c r="G68" s="59"/>
      <c r="H68" s="59"/>
      <c r="I68" s="12">
        <f t="shared" si="11"/>
      </c>
      <c r="J68" s="26" t="e">
        <f t="shared" si="12"/>
        <v>#DIV/0!</v>
      </c>
      <c r="K68" s="43" t="e">
        <f t="shared" si="13"/>
        <v>#DIV/0!</v>
      </c>
      <c r="L68" s="46">
        <f t="shared" si="8"/>
      </c>
    </row>
    <row r="69" spans="1:12" ht="18.75" hidden="1">
      <c r="A69" s="32">
        <v>41060100</v>
      </c>
      <c r="B69" s="13" t="s">
        <v>26</v>
      </c>
      <c r="C69" s="9"/>
      <c r="D69" s="59"/>
      <c r="E69" s="59"/>
      <c r="F69" s="59"/>
      <c r="G69" s="59"/>
      <c r="H69" s="59"/>
      <c r="I69" s="12">
        <f t="shared" si="11"/>
      </c>
      <c r="J69" s="26" t="e">
        <f t="shared" si="12"/>
        <v>#DIV/0!</v>
      </c>
      <c r="K69" s="43" t="e">
        <f t="shared" si="13"/>
        <v>#DIV/0!</v>
      </c>
      <c r="L69" s="46">
        <f t="shared" si="8"/>
      </c>
    </row>
    <row r="70" spans="1:12" ht="37.5" hidden="1">
      <c r="A70" s="32">
        <v>41060200</v>
      </c>
      <c r="B70" s="13" t="s">
        <v>27</v>
      </c>
      <c r="C70" s="9"/>
      <c r="D70" s="59"/>
      <c r="E70" s="59"/>
      <c r="F70" s="59"/>
      <c r="G70" s="59"/>
      <c r="H70" s="59"/>
      <c r="I70" s="12">
        <f t="shared" si="11"/>
      </c>
      <c r="J70" s="26" t="e">
        <f t="shared" si="12"/>
        <v>#DIV/0!</v>
      </c>
      <c r="K70" s="43" t="e">
        <f t="shared" si="13"/>
        <v>#DIV/0!</v>
      </c>
      <c r="L70" s="46">
        <f t="shared" si="8"/>
      </c>
    </row>
    <row r="71" spans="1:12" ht="18.75" hidden="1">
      <c r="A71" s="32">
        <v>41060300</v>
      </c>
      <c r="B71" s="13" t="s">
        <v>28</v>
      </c>
      <c r="C71" s="9"/>
      <c r="D71" s="59"/>
      <c r="E71" s="59"/>
      <c r="F71" s="59"/>
      <c r="G71" s="59"/>
      <c r="H71" s="59"/>
      <c r="I71" s="12">
        <f t="shared" si="11"/>
      </c>
      <c r="J71" s="26" t="e">
        <f t="shared" si="12"/>
        <v>#DIV/0!</v>
      </c>
      <c r="K71" s="43" t="e">
        <f t="shared" si="13"/>
        <v>#DIV/0!</v>
      </c>
      <c r="L71" s="46">
        <f t="shared" si="8"/>
      </c>
    </row>
    <row r="72" spans="1:12" ht="18.75" hidden="1">
      <c r="A72" s="32"/>
      <c r="B72" s="106" t="s">
        <v>29</v>
      </c>
      <c r="C72" s="9">
        <f>SUM(C79:C99)</f>
        <v>0</v>
      </c>
      <c r="D72" s="59"/>
      <c r="E72" s="59"/>
      <c r="F72" s="59"/>
      <c r="G72" s="59"/>
      <c r="H72" s="59"/>
      <c r="I72" s="12">
        <f t="shared" si="11"/>
      </c>
      <c r="J72" s="26" t="e">
        <f t="shared" si="12"/>
        <v>#DIV/0!</v>
      </c>
      <c r="K72" s="43" t="e">
        <f t="shared" si="13"/>
        <v>#DIV/0!</v>
      </c>
      <c r="L72" s="46">
        <f t="shared" si="8"/>
      </c>
    </row>
    <row r="73" spans="1:12" ht="18.75" hidden="1">
      <c r="A73" s="32">
        <v>41020300</v>
      </c>
      <c r="B73" s="13" t="s">
        <v>51</v>
      </c>
      <c r="C73" s="9"/>
      <c r="D73" s="59"/>
      <c r="E73" s="59"/>
      <c r="F73" s="59"/>
      <c r="G73" s="59"/>
      <c r="H73" s="59"/>
      <c r="I73" s="12">
        <f t="shared" si="11"/>
      </c>
      <c r="J73" s="26" t="e">
        <f t="shared" si="12"/>
        <v>#DIV/0!</v>
      </c>
      <c r="K73" s="43"/>
      <c r="L73" s="46">
        <f t="shared" si="8"/>
      </c>
    </row>
    <row r="74" spans="1:12" ht="42.75" customHeight="1" hidden="1">
      <c r="A74" s="123">
        <v>41020600</v>
      </c>
      <c r="B74" s="105" t="s">
        <v>75</v>
      </c>
      <c r="C74" s="80"/>
      <c r="D74" s="81"/>
      <c r="E74" s="81"/>
      <c r="F74" s="81"/>
      <c r="G74" s="81"/>
      <c r="H74" s="81"/>
      <c r="I74" s="72">
        <f t="shared" si="11"/>
      </c>
      <c r="J74" s="26" t="e">
        <f t="shared" si="12"/>
        <v>#DIV/0!</v>
      </c>
      <c r="K74" s="43"/>
      <c r="L74" s="46">
        <f t="shared" si="8"/>
      </c>
    </row>
    <row r="75" spans="1:12" ht="18.75" hidden="1">
      <c r="A75" s="122">
        <v>41020400</v>
      </c>
      <c r="B75" s="83" t="s">
        <v>65</v>
      </c>
      <c r="C75" s="75"/>
      <c r="D75" s="76"/>
      <c r="E75" s="76"/>
      <c r="F75" s="76"/>
      <c r="G75" s="76"/>
      <c r="H75" s="76"/>
      <c r="I75" s="71">
        <f t="shared" si="11"/>
      </c>
      <c r="J75" s="26"/>
      <c r="K75" s="43"/>
      <c r="L75" s="46">
        <f t="shared" si="8"/>
      </c>
    </row>
    <row r="76" spans="1:12" ht="18.75" hidden="1">
      <c r="A76" s="107">
        <v>41020900</v>
      </c>
      <c r="B76" s="13" t="s">
        <v>53</v>
      </c>
      <c r="C76" s="9"/>
      <c r="D76" s="59"/>
      <c r="E76" s="59"/>
      <c r="F76" s="59"/>
      <c r="G76" s="59"/>
      <c r="H76" s="59"/>
      <c r="I76" s="12">
        <f t="shared" si="11"/>
      </c>
      <c r="J76" s="26" t="e">
        <f>H76/E76</f>
        <v>#DIV/0!</v>
      </c>
      <c r="K76" s="43"/>
      <c r="L76" s="46">
        <f t="shared" si="8"/>
      </c>
    </row>
    <row r="77" spans="1:12" ht="56.25" hidden="1">
      <c r="A77" s="107">
        <v>41021000</v>
      </c>
      <c r="B77" s="13" t="s">
        <v>76</v>
      </c>
      <c r="C77" s="9"/>
      <c r="D77" s="59"/>
      <c r="E77" s="59"/>
      <c r="F77" s="59"/>
      <c r="G77" s="59"/>
      <c r="H77" s="59"/>
      <c r="I77" s="12">
        <f t="shared" si="11"/>
      </c>
      <c r="J77" s="26"/>
      <c r="K77" s="43"/>
      <c r="L77" s="46">
        <f t="shared" si="8"/>
      </c>
    </row>
    <row r="78" spans="1:12" ht="56.25" hidden="1">
      <c r="A78" s="107">
        <v>41021200</v>
      </c>
      <c r="B78" s="13" t="s">
        <v>63</v>
      </c>
      <c r="C78" s="9"/>
      <c r="D78" s="59"/>
      <c r="E78" s="59"/>
      <c r="F78" s="59"/>
      <c r="G78" s="59"/>
      <c r="H78" s="59"/>
      <c r="I78" s="12">
        <f t="shared" si="11"/>
      </c>
      <c r="J78" s="26"/>
      <c r="K78" s="43"/>
      <c r="L78" s="46">
        <f t="shared" si="8"/>
      </c>
    </row>
    <row r="79" spans="1:12" ht="73.5" customHeight="1" hidden="1">
      <c r="A79" s="104">
        <v>41030600</v>
      </c>
      <c r="B79" s="105" t="s">
        <v>87</v>
      </c>
      <c r="C79" s="80"/>
      <c r="D79" s="81"/>
      <c r="E79" s="81"/>
      <c r="F79" s="81"/>
      <c r="G79" s="81"/>
      <c r="H79" s="81"/>
      <c r="I79" s="72">
        <f t="shared" si="11"/>
      </c>
      <c r="J79" s="26" t="e">
        <f aca="true" t="shared" si="14" ref="J79:J104">H79/E79</f>
        <v>#DIV/0!</v>
      </c>
      <c r="K79" s="43"/>
      <c r="L79" s="46">
        <f t="shared" si="8"/>
      </c>
    </row>
    <row r="80" spans="1:12" ht="0.75" customHeight="1" hidden="1">
      <c r="A80" s="82">
        <v>41030700</v>
      </c>
      <c r="B80" s="83" t="s">
        <v>68</v>
      </c>
      <c r="C80" s="75"/>
      <c r="D80" s="76"/>
      <c r="E80" s="76"/>
      <c r="F80" s="76"/>
      <c r="G80" s="76"/>
      <c r="H80" s="76"/>
      <c r="I80" s="71">
        <f t="shared" si="11"/>
      </c>
      <c r="J80" s="26" t="e">
        <f t="shared" si="14"/>
        <v>#DIV/0!</v>
      </c>
      <c r="K80" s="43"/>
      <c r="L80" s="12">
        <f t="shared" si="8"/>
      </c>
    </row>
    <row r="81" spans="1:12" ht="81" customHeight="1" hidden="1">
      <c r="A81" s="104">
        <v>41030800</v>
      </c>
      <c r="B81" s="105" t="s">
        <v>88</v>
      </c>
      <c r="C81" s="80"/>
      <c r="D81" s="81"/>
      <c r="E81" s="81"/>
      <c r="F81" s="81"/>
      <c r="G81" s="81"/>
      <c r="H81" s="81"/>
      <c r="I81" s="72">
        <f t="shared" si="11"/>
      </c>
      <c r="J81" s="26" t="e">
        <f t="shared" si="14"/>
        <v>#DIV/0!</v>
      </c>
      <c r="K81" s="43"/>
      <c r="L81" s="46">
        <f t="shared" si="8"/>
      </c>
    </row>
    <row r="82" spans="1:12" ht="78.75" customHeight="1" hidden="1">
      <c r="A82" s="99">
        <v>41030900</v>
      </c>
      <c r="B82" s="108" t="s">
        <v>69</v>
      </c>
      <c r="C82" s="17"/>
      <c r="D82" s="63"/>
      <c r="E82" s="63"/>
      <c r="F82" s="63"/>
      <c r="G82" s="63"/>
      <c r="H82" s="63"/>
      <c r="I82" s="79">
        <f t="shared" si="11"/>
      </c>
      <c r="J82" s="26" t="e">
        <f t="shared" si="14"/>
        <v>#DIV/0!</v>
      </c>
      <c r="K82" s="43"/>
      <c r="L82" s="46">
        <f t="shared" si="8"/>
      </c>
    </row>
    <row r="83" spans="1:12" ht="60.75" customHeight="1" hidden="1">
      <c r="A83" s="99">
        <v>41031000</v>
      </c>
      <c r="B83" s="108" t="s">
        <v>70</v>
      </c>
      <c r="C83" s="17"/>
      <c r="D83" s="63"/>
      <c r="E83" s="63"/>
      <c r="F83" s="63"/>
      <c r="G83" s="63"/>
      <c r="H83" s="63"/>
      <c r="I83" s="79">
        <f t="shared" si="11"/>
      </c>
      <c r="J83" s="26" t="e">
        <f t="shared" si="14"/>
        <v>#DIV/0!</v>
      </c>
      <c r="K83" s="43"/>
      <c r="L83" s="46">
        <f t="shared" si="8"/>
      </c>
    </row>
    <row r="84" spans="1:12" ht="41.25" customHeight="1">
      <c r="A84" s="139">
        <v>41032200</v>
      </c>
      <c r="B84" s="140" t="s">
        <v>107</v>
      </c>
      <c r="C84" s="141"/>
      <c r="D84" s="142">
        <v>4279400</v>
      </c>
      <c r="E84" s="142"/>
      <c r="F84" s="142"/>
      <c r="G84" s="142">
        <v>2900000</v>
      </c>
      <c r="H84" s="142">
        <v>2900000</v>
      </c>
      <c r="I84" s="72">
        <f>IF(D84=0,"",H84/D84)</f>
        <v>0.6776650932373697</v>
      </c>
      <c r="J84" s="26" t="e">
        <f t="shared" si="14"/>
        <v>#DIV/0!</v>
      </c>
      <c r="K84" s="43" t="e">
        <f>H84/F84</f>
        <v>#DIV/0!</v>
      </c>
      <c r="L84" s="46">
        <f>IF(G84=0,"",H84/G84)</f>
        <v>1</v>
      </c>
    </row>
    <row r="85" spans="1:12" ht="32.25" customHeight="1">
      <c r="A85" s="99">
        <v>41033900</v>
      </c>
      <c r="B85" s="108" t="s">
        <v>85</v>
      </c>
      <c r="C85" s="17"/>
      <c r="D85" s="63">
        <v>42207700</v>
      </c>
      <c r="E85" s="63"/>
      <c r="F85" s="63"/>
      <c r="G85" s="63">
        <v>32421000</v>
      </c>
      <c r="H85" s="63">
        <v>32421000</v>
      </c>
      <c r="I85" s="79">
        <f t="shared" si="11"/>
        <v>0.768129985760892</v>
      </c>
      <c r="J85" s="26" t="e">
        <f>H85/E85</f>
        <v>#DIV/0!</v>
      </c>
      <c r="K85" s="43"/>
      <c r="L85" s="46">
        <f t="shared" si="8"/>
        <v>1</v>
      </c>
    </row>
    <row r="86" spans="1:12" ht="33" customHeight="1">
      <c r="A86" s="82">
        <v>41034200</v>
      </c>
      <c r="B86" s="83" t="s">
        <v>86</v>
      </c>
      <c r="C86" s="75"/>
      <c r="D86" s="76">
        <v>13524300</v>
      </c>
      <c r="E86" s="76"/>
      <c r="F86" s="76"/>
      <c r="G86" s="76">
        <v>10143300</v>
      </c>
      <c r="H86" s="76">
        <v>10143300</v>
      </c>
      <c r="I86" s="71">
        <f t="shared" si="11"/>
        <v>0.7500055455735232</v>
      </c>
      <c r="J86" s="26" t="e">
        <f t="shared" si="14"/>
        <v>#DIV/0!</v>
      </c>
      <c r="K86" s="43"/>
      <c r="L86" s="46">
        <f t="shared" si="8"/>
        <v>1</v>
      </c>
    </row>
    <row r="87" spans="1:12" ht="44.25" customHeight="1">
      <c r="A87" s="82">
        <v>41034500</v>
      </c>
      <c r="B87" s="140" t="s">
        <v>91</v>
      </c>
      <c r="C87" s="75"/>
      <c r="D87" s="76">
        <v>2291447</v>
      </c>
      <c r="E87" s="76"/>
      <c r="F87" s="76"/>
      <c r="G87" s="76">
        <v>1828840</v>
      </c>
      <c r="H87" s="76">
        <v>1828840</v>
      </c>
      <c r="I87" s="71">
        <f>IF(D87=0,"",H87/D87)</f>
        <v>0.7981157757521775</v>
      </c>
      <c r="J87" s="26" t="e">
        <f>H87/E87</f>
        <v>#DIV/0!</v>
      </c>
      <c r="K87" s="43"/>
      <c r="L87" s="46">
        <f>IF(G87=0,"",H87/G87)</f>
        <v>1</v>
      </c>
    </row>
    <row r="88" spans="1:12" ht="44.25" customHeight="1" hidden="1">
      <c r="A88" s="82">
        <v>41040100</v>
      </c>
      <c r="B88" s="143" t="s">
        <v>116</v>
      </c>
      <c r="C88" s="75"/>
      <c r="D88" s="76"/>
      <c r="E88" s="76"/>
      <c r="F88" s="76"/>
      <c r="G88" s="76"/>
      <c r="H88" s="76"/>
      <c r="I88" s="71">
        <f>IF(D88=0,"",H88/D88)</f>
      </c>
      <c r="J88" s="26" t="e">
        <f>H88/E88</f>
        <v>#DIV/0!</v>
      </c>
      <c r="K88" s="43"/>
      <c r="L88" s="46">
        <f>IF(G88=0,"",H88/G88)</f>
      </c>
    </row>
    <row r="89" spans="1:12" ht="59.25" customHeight="1">
      <c r="A89" s="82">
        <v>41040200</v>
      </c>
      <c r="B89" s="143" t="s">
        <v>114</v>
      </c>
      <c r="C89" s="75"/>
      <c r="D89" s="76">
        <v>5520000</v>
      </c>
      <c r="E89" s="76"/>
      <c r="F89" s="76"/>
      <c r="G89" s="76">
        <v>5520000</v>
      </c>
      <c r="H89" s="76">
        <v>5520000</v>
      </c>
      <c r="I89" s="71">
        <f>IF(D89=0,"",H89/D89)</f>
        <v>1</v>
      </c>
      <c r="J89" s="26" t="e">
        <f>H89/E89</f>
        <v>#DIV/0!</v>
      </c>
      <c r="K89" s="43"/>
      <c r="L89" s="46">
        <f>IF(G89=0,"",H89/G89)</f>
        <v>1</v>
      </c>
    </row>
    <row r="90" spans="1:12" ht="44.25" customHeight="1">
      <c r="A90" s="82">
        <v>41051000</v>
      </c>
      <c r="B90" s="13" t="s">
        <v>120</v>
      </c>
      <c r="C90" s="75"/>
      <c r="D90" s="76">
        <v>743000</v>
      </c>
      <c r="E90" s="76"/>
      <c r="F90" s="76"/>
      <c r="G90" s="76">
        <v>570700</v>
      </c>
      <c r="H90" s="76">
        <v>570700</v>
      </c>
      <c r="I90" s="71">
        <f>IF(D90=0,"",H90/D90)</f>
        <v>0.7681022880215344</v>
      </c>
      <c r="J90" s="26" t="e">
        <f>H90/E90</f>
        <v>#DIV/0!</v>
      </c>
      <c r="K90" s="43"/>
      <c r="L90" s="46">
        <f>IF(G90=0,"",H90/G90)</f>
        <v>1</v>
      </c>
    </row>
    <row r="91" spans="1:12" ht="44.25" customHeight="1">
      <c r="A91" s="32">
        <v>41051100</v>
      </c>
      <c r="B91" s="13" t="s">
        <v>108</v>
      </c>
      <c r="C91" s="9"/>
      <c r="D91" s="59">
        <v>1776350</v>
      </c>
      <c r="E91" s="59"/>
      <c r="F91" s="59"/>
      <c r="G91" s="59">
        <v>1776350</v>
      </c>
      <c r="H91" s="59">
        <v>1776350</v>
      </c>
      <c r="I91" s="12">
        <f t="shared" si="11"/>
        <v>1</v>
      </c>
      <c r="J91" s="26" t="e">
        <f t="shared" si="14"/>
        <v>#DIV/0!</v>
      </c>
      <c r="K91" s="43"/>
      <c r="L91" s="46">
        <f t="shared" si="8"/>
        <v>1</v>
      </c>
    </row>
    <row r="92" spans="1:12" ht="57.75" customHeight="1">
      <c r="A92" s="109">
        <v>41051200</v>
      </c>
      <c r="B92" s="111" t="s">
        <v>109</v>
      </c>
      <c r="C92" s="10"/>
      <c r="D92" s="60">
        <v>557667</v>
      </c>
      <c r="E92" s="60"/>
      <c r="F92" s="60"/>
      <c r="G92" s="60">
        <v>472267</v>
      </c>
      <c r="H92" s="60">
        <v>472267</v>
      </c>
      <c r="I92" s="12">
        <f>IF(D92=0,"",H92/D92)</f>
        <v>0.8468620162211499</v>
      </c>
      <c r="J92" s="26" t="e">
        <f>H92/E92</f>
        <v>#DIV/0!</v>
      </c>
      <c r="K92" s="43"/>
      <c r="L92" s="46">
        <f>IF(G92=0,"",H92/G92)</f>
        <v>1</v>
      </c>
    </row>
    <row r="93" spans="1:12" ht="57.75" customHeight="1">
      <c r="A93" s="109">
        <v>41051400</v>
      </c>
      <c r="B93" s="143" t="s">
        <v>115</v>
      </c>
      <c r="C93" s="10"/>
      <c r="D93" s="60">
        <v>566479</v>
      </c>
      <c r="E93" s="60"/>
      <c r="F93" s="60"/>
      <c r="G93" s="60">
        <v>566479</v>
      </c>
      <c r="H93" s="60">
        <v>566479</v>
      </c>
      <c r="I93" s="16">
        <f>IF(D93=0,"",H93/D93)</f>
        <v>1</v>
      </c>
      <c r="J93" s="26" t="e">
        <f>H93/E93</f>
        <v>#DIV/0!</v>
      </c>
      <c r="K93" s="43"/>
      <c r="L93" s="46">
        <f>IF(G93=0,"",H93/G93)</f>
        <v>1</v>
      </c>
    </row>
    <row r="94" spans="1:12" ht="30" customHeight="1">
      <c r="A94" s="104">
        <v>41053900</v>
      </c>
      <c r="B94" s="105" t="s">
        <v>110</v>
      </c>
      <c r="C94" s="80"/>
      <c r="D94" s="81">
        <v>308351</v>
      </c>
      <c r="E94" s="81"/>
      <c r="F94" s="81"/>
      <c r="G94" s="81">
        <v>264222</v>
      </c>
      <c r="H94" s="81">
        <v>257332</v>
      </c>
      <c r="I94" s="72">
        <f t="shared" si="11"/>
        <v>0.8345424532432196</v>
      </c>
      <c r="J94" s="26" t="e">
        <f t="shared" si="14"/>
        <v>#DIV/0!</v>
      </c>
      <c r="K94" s="43"/>
      <c r="L94" s="46">
        <f t="shared" si="8"/>
        <v>0.9739234431652172</v>
      </c>
    </row>
    <row r="95" spans="1:12" ht="56.25" customHeight="1">
      <c r="A95" s="82">
        <v>41054300</v>
      </c>
      <c r="B95" s="143" t="s">
        <v>126</v>
      </c>
      <c r="C95" s="75"/>
      <c r="D95" s="76">
        <v>1877923</v>
      </c>
      <c r="E95" s="76"/>
      <c r="F95" s="76"/>
      <c r="G95" s="76">
        <v>1186848</v>
      </c>
      <c r="H95" s="76">
        <v>1186848</v>
      </c>
      <c r="I95" s="72">
        <f>IF(D95=0,"",H95/D95)</f>
        <v>0.6320003535821224</v>
      </c>
      <c r="J95" s="26" t="e">
        <f>H95/E95</f>
        <v>#DIV/0!</v>
      </c>
      <c r="K95" s="43"/>
      <c r="L95" s="46">
        <f>IF(G95=0,"",H95/G95)</f>
        <v>1</v>
      </c>
    </row>
    <row r="96" spans="1:12" ht="60" customHeight="1" hidden="1">
      <c r="A96" s="32">
        <v>41033800</v>
      </c>
      <c r="B96" s="13" t="s">
        <v>73</v>
      </c>
      <c r="C96" s="9"/>
      <c r="D96" s="59"/>
      <c r="E96" s="59"/>
      <c r="F96" s="59"/>
      <c r="G96" s="59"/>
      <c r="H96" s="59"/>
      <c r="I96" s="12">
        <f t="shared" si="11"/>
      </c>
      <c r="J96" s="26"/>
      <c r="K96" s="43"/>
      <c r="L96" s="46">
        <f t="shared" si="8"/>
      </c>
    </row>
    <row r="97" spans="1:12" ht="48" customHeight="1" hidden="1">
      <c r="A97" s="32">
        <v>41035200</v>
      </c>
      <c r="B97" s="13" t="s">
        <v>100</v>
      </c>
      <c r="C97" s="9"/>
      <c r="D97" s="59"/>
      <c r="E97" s="59"/>
      <c r="F97" s="59"/>
      <c r="G97" s="59"/>
      <c r="H97" s="59"/>
      <c r="I97" s="12">
        <f t="shared" si="11"/>
      </c>
      <c r="J97" s="26" t="e">
        <f t="shared" si="14"/>
        <v>#DIV/0!</v>
      </c>
      <c r="K97" s="43" t="e">
        <f>H97/F97</f>
        <v>#DIV/0!</v>
      </c>
      <c r="L97" s="46">
        <f t="shared" si="8"/>
      </c>
    </row>
    <row r="98" spans="1:12" ht="42.75" customHeight="1" hidden="1">
      <c r="A98" s="32">
        <v>41035400</v>
      </c>
      <c r="B98" s="111" t="s">
        <v>101</v>
      </c>
      <c r="C98" s="9"/>
      <c r="D98" s="59"/>
      <c r="E98" s="59"/>
      <c r="F98" s="59"/>
      <c r="G98" s="59"/>
      <c r="H98" s="59"/>
      <c r="I98" s="12">
        <f t="shared" si="11"/>
      </c>
      <c r="J98" s="26" t="e">
        <f t="shared" si="14"/>
        <v>#DIV/0!</v>
      </c>
      <c r="K98" s="43" t="e">
        <f>H98/F98</f>
        <v>#DIV/0!</v>
      </c>
      <c r="L98" s="46">
        <f t="shared" si="8"/>
      </c>
    </row>
    <row r="99" spans="1:12" ht="37.5" hidden="1">
      <c r="A99" s="32">
        <v>41100000</v>
      </c>
      <c r="B99" s="13" t="s">
        <v>30</v>
      </c>
      <c r="C99" s="9"/>
      <c r="D99" s="59"/>
      <c r="E99" s="59"/>
      <c r="F99" s="59"/>
      <c r="G99" s="59"/>
      <c r="H99" s="59"/>
      <c r="I99" s="12">
        <f t="shared" si="11"/>
      </c>
      <c r="J99" s="26" t="e">
        <f t="shared" si="14"/>
        <v>#DIV/0!</v>
      </c>
      <c r="K99" s="43" t="e">
        <f>H99/F99</f>
        <v>#DIV/0!</v>
      </c>
      <c r="L99" s="46">
        <f t="shared" si="8"/>
      </c>
    </row>
    <row r="100" spans="1:12" ht="18.75" hidden="1">
      <c r="A100" s="109"/>
      <c r="B100" s="110" t="s">
        <v>44</v>
      </c>
      <c r="C100" s="10"/>
      <c r="D100" s="60"/>
      <c r="E100" s="60"/>
      <c r="F100" s="60"/>
      <c r="G100" s="60"/>
      <c r="H100" s="60"/>
      <c r="I100" s="12">
        <f t="shared" si="11"/>
      </c>
      <c r="J100" s="26" t="e">
        <f t="shared" si="14"/>
        <v>#DIV/0!</v>
      </c>
      <c r="K100" s="43" t="e">
        <f>H100/F100</f>
        <v>#DIV/0!</v>
      </c>
      <c r="L100" s="46">
        <f t="shared" si="8"/>
      </c>
    </row>
    <row r="101" spans="1:12" ht="37.5" hidden="1">
      <c r="A101" s="109">
        <v>41010900</v>
      </c>
      <c r="B101" s="110" t="s">
        <v>54</v>
      </c>
      <c r="C101" s="10"/>
      <c r="D101" s="60"/>
      <c r="E101" s="60"/>
      <c r="F101" s="60"/>
      <c r="G101" s="60"/>
      <c r="H101" s="60"/>
      <c r="I101" s="16">
        <f t="shared" si="11"/>
      </c>
      <c r="J101" s="27" t="e">
        <f t="shared" si="14"/>
        <v>#DIV/0!</v>
      </c>
      <c r="K101" s="43"/>
      <c r="L101" s="69">
        <f t="shared" si="8"/>
      </c>
    </row>
    <row r="102" spans="1:12" ht="105.75" customHeight="1" hidden="1">
      <c r="A102" s="104">
        <v>41035800</v>
      </c>
      <c r="B102" s="111" t="s">
        <v>72</v>
      </c>
      <c r="C102" s="18"/>
      <c r="D102" s="61"/>
      <c r="E102" s="61"/>
      <c r="F102" s="61"/>
      <c r="G102" s="61"/>
      <c r="H102" s="61"/>
      <c r="I102" s="72">
        <f t="shared" si="11"/>
      </c>
      <c r="J102" s="73" t="e">
        <f>H102/E102</f>
        <v>#DIV/0!</v>
      </c>
      <c r="K102" s="74"/>
      <c r="L102" s="84">
        <f t="shared" si="8"/>
      </c>
    </row>
    <row r="103" spans="1:12" ht="67.5" customHeight="1" hidden="1" thickBot="1">
      <c r="A103" s="131">
        <v>41037000</v>
      </c>
      <c r="B103" s="132" t="s">
        <v>74</v>
      </c>
      <c r="C103" s="20"/>
      <c r="D103" s="62"/>
      <c r="E103" s="62"/>
      <c r="F103" s="62"/>
      <c r="G103" s="62"/>
      <c r="H103" s="62"/>
      <c r="I103" s="133">
        <f t="shared" si="11"/>
      </c>
      <c r="J103" s="134" t="e">
        <f>H103/E103</f>
        <v>#DIV/0!</v>
      </c>
      <c r="K103" s="135"/>
      <c r="L103" s="136">
        <f t="shared" si="8"/>
      </c>
    </row>
    <row r="104" spans="1:12" s="154" customFormat="1" ht="31.5" customHeight="1" thickBot="1">
      <c r="A104" s="146">
        <v>900103</v>
      </c>
      <c r="B104" s="147" t="s">
        <v>31</v>
      </c>
      <c r="C104" s="148">
        <f>SUM(C56:C57)</f>
        <v>0</v>
      </c>
      <c r="D104" s="149">
        <f>D56+D57</f>
        <v>161090658</v>
      </c>
      <c r="E104" s="149">
        <f>E56+E57</f>
        <v>7.3</v>
      </c>
      <c r="F104" s="149">
        <v>7359</v>
      </c>
      <c r="G104" s="149">
        <f>G56+G57</f>
        <v>117419560</v>
      </c>
      <c r="H104" s="149">
        <f>H56+H57</f>
        <v>121031873</v>
      </c>
      <c r="I104" s="150">
        <f t="shared" si="11"/>
        <v>0.7513276964825608</v>
      </c>
      <c r="J104" s="151">
        <f t="shared" si="14"/>
        <v>16579708.630136987</v>
      </c>
      <c r="K104" s="152">
        <f>H104/F104</f>
        <v>16446.782579154777</v>
      </c>
      <c r="L104" s="153">
        <f t="shared" si="8"/>
        <v>1.0307641503681328</v>
      </c>
    </row>
    <row r="105" spans="1:12" ht="31.5" customHeight="1">
      <c r="A105" s="112"/>
      <c r="B105" s="144" t="s">
        <v>56</v>
      </c>
      <c r="C105" s="18"/>
      <c r="D105" s="61"/>
      <c r="E105" s="61"/>
      <c r="F105" s="61"/>
      <c r="G105" s="61"/>
      <c r="H105" s="61"/>
      <c r="I105" s="36">
        <f t="shared" si="11"/>
      </c>
      <c r="J105" s="29"/>
      <c r="K105" s="15"/>
      <c r="L105" s="65">
        <f t="shared" si="8"/>
      </c>
    </row>
    <row r="106" spans="1:12" ht="21.75" customHeight="1">
      <c r="A106" s="112">
        <v>19010000</v>
      </c>
      <c r="B106" s="137" t="s">
        <v>102</v>
      </c>
      <c r="C106" s="18"/>
      <c r="D106" s="61">
        <v>80000</v>
      </c>
      <c r="E106" s="61"/>
      <c r="F106" s="61"/>
      <c r="G106" s="61">
        <v>54100</v>
      </c>
      <c r="H106" s="61">
        <v>50338</v>
      </c>
      <c r="I106" s="79">
        <f t="shared" si="11"/>
        <v>0.629225</v>
      </c>
      <c r="J106" s="29"/>
      <c r="K106" s="15"/>
      <c r="L106" s="46">
        <f t="shared" si="8"/>
        <v>0.9304621072088725</v>
      </c>
    </row>
    <row r="107" spans="1:12" ht="36" customHeight="1">
      <c r="A107" s="113">
        <v>21110000</v>
      </c>
      <c r="B107" s="138" t="s">
        <v>92</v>
      </c>
      <c r="C107" s="17"/>
      <c r="D107" s="61"/>
      <c r="E107" s="61"/>
      <c r="F107" s="63"/>
      <c r="G107" s="63"/>
      <c r="H107" s="63">
        <v>13372</v>
      </c>
      <c r="I107" s="71">
        <f t="shared" si="11"/>
      </c>
      <c r="J107" s="30"/>
      <c r="K107" s="15"/>
      <c r="L107" s="46">
        <f t="shared" si="8"/>
      </c>
    </row>
    <row r="108" spans="1:12" ht="54.75" customHeight="1">
      <c r="A108" s="113">
        <v>24062100</v>
      </c>
      <c r="B108" s="138" t="s">
        <v>103</v>
      </c>
      <c r="C108" s="17"/>
      <c r="D108" s="63"/>
      <c r="E108" s="63"/>
      <c r="F108" s="63"/>
      <c r="G108" s="63"/>
      <c r="H108" s="63">
        <v>17517</v>
      </c>
      <c r="I108" s="72">
        <f t="shared" si="11"/>
      </c>
      <c r="J108" s="26" t="e">
        <f>H108/E108</f>
        <v>#DIV/0!</v>
      </c>
      <c r="K108" s="15"/>
      <c r="L108" s="46">
        <f t="shared" si="8"/>
      </c>
    </row>
    <row r="109" spans="1:12" ht="34.5" customHeight="1">
      <c r="A109" s="113">
        <v>24170000</v>
      </c>
      <c r="B109" s="138" t="s">
        <v>106</v>
      </c>
      <c r="C109" s="17"/>
      <c r="D109" s="63"/>
      <c r="E109" s="63"/>
      <c r="F109" s="63"/>
      <c r="G109" s="63"/>
      <c r="H109" s="63">
        <v>10421</v>
      </c>
      <c r="I109" s="79">
        <f>IF(D109=0,"",H109/D109)</f>
      </c>
      <c r="J109" s="29"/>
      <c r="K109" s="15"/>
      <c r="L109" s="46">
        <f>IF(G109=0,"",H109/G109)</f>
      </c>
    </row>
    <row r="110" spans="1:12" ht="27" customHeight="1">
      <c r="A110" s="113">
        <v>25000000</v>
      </c>
      <c r="B110" s="138" t="s">
        <v>78</v>
      </c>
      <c r="C110" s="17"/>
      <c r="D110" s="63">
        <v>2402715</v>
      </c>
      <c r="E110" s="63"/>
      <c r="F110" s="63"/>
      <c r="G110" s="63"/>
      <c r="H110" s="63">
        <v>3878746</v>
      </c>
      <c r="I110" s="79">
        <f t="shared" si="11"/>
        <v>1.6143179694637109</v>
      </c>
      <c r="J110" s="26" t="e">
        <f>H110/E110</f>
        <v>#DIV/0!</v>
      </c>
      <c r="K110" s="15"/>
      <c r="L110" s="46">
        <f t="shared" si="8"/>
      </c>
    </row>
    <row r="111" spans="1:12" ht="30" customHeight="1">
      <c r="A111" s="113">
        <v>33010000</v>
      </c>
      <c r="B111" s="138" t="s">
        <v>104</v>
      </c>
      <c r="C111" s="17"/>
      <c r="D111" s="63"/>
      <c r="E111" s="63"/>
      <c r="F111" s="63"/>
      <c r="G111" s="63"/>
      <c r="H111" s="63">
        <v>117551</v>
      </c>
      <c r="I111" s="71">
        <f t="shared" si="11"/>
      </c>
      <c r="J111" s="26" t="e">
        <f>H111/E111</f>
        <v>#DIV/0!</v>
      </c>
      <c r="K111" s="15"/>
      <c r="L111" s="46">
        <f t="shared" si="8"/>
      </c>
    </row>
    <row r="112" spans="1:12" ht="79.5" customHeight="1" hidden="1">
      <c r="A112" s="139">
        <v>41054000</v>
      </c>
      <c r="B112" s="140" t="s">
        <v>117</v>
      </c>
      <c r="C112" s="17"/>
      <c r="D112" s="63"/>
      <c r="E112" s="63"/>
      <c r="F112" s="63"/>
      <c r="G112" s="63"/>
      <c r="H112" s="63"/>
      <c r="I112" s="12">
        <f t="shared" si="11"/>
      </c>
      <c r="J112" s="26"/>
      <c r="K112" s="15"/>
      <c r="L112" s="46">
        <f t="shared" si="8"/>
      </c>
    </row>
    <row r="113" spans="1:12" ht="37.5" customHeight="1" thickBot="1">
      <c r="A113" s="139">
        <v>41053600</v>
      </c>
      <c r="B113" s="140" t="s">
        <v>121</v>
      </c>
      <c r="C113" s="17"/>
      <c r="D113" s="63">
        <v>4259000</v>
      </c>
      <c r="E113" s="63"/>
      <c r="F113" s="63"/>
      <c r="G113" s="63">
        <v>4259000</v>
      </c>
      <c r="H113" s="63">
        <v>4259000</v>
      </c>
      <c r="I113" s="12">
        <f t="shared" si="11"/>
        <v>1</v>
      </c>
      <c r="J113" s="26"/>
      <c r="K113" s="15"/>
      <c r="L113" s="46">
        <f t="shared" si="8"/>
        <v>1</v>
      </c>
    </row>
    <row r="114" spans="1:12" ht="39" customHeight="1" hidden="1">
      <c r="A114" s="32">
        <v>410345000</v>
      </c>
      <c r="B114" s="13" t="s">
        <v>91</v>
      </c>
      <c r="C114" s="17"/>
      <c r="D114" s="63"/>
      <c r="E114" s="63"/>
      <c r="F114" s="63"/>
      <c r="G114" s="63"/>
      <c r="H114" s="63"/>
      <c r="I114" s="12">
        <f t="shared" si="11"/>
      </c>
      <c r="J114" s="26" t="e">
        <f>H114/E114</f>
        <v>#DIV/0!</v>
      </c>
      <c r="K114" s="15"/>
      <c r="L114" s="46">
        <f t="shared" si="8"/>
      </c>
    </row>
    <row r="115" spans="1:12" ht="21.75" customHeight="1" hidden="1" thickBot="1">
      <c r="A115" s="127">
        <v>50110000</v>
      </c>
      <c r="B115" s="128" t="s">
        <v>113</v>
      </c>
      <c r="C115" s="66"/>
      <c r="D115" s="67"/>
      <c r="E115" s="67"/>
      <c r="F115" s="67"/>
      <c r="G115" s="67"/>
      <c r="H115" s="67"/>
      <c r="I115" s="16">
        <f t="shared" si="11"/>
      </c>
      <c r="J115" s="68"/>
      <c r="K115" s="15"/>
      <c r="L115" s="46">
        <f t="shared" si="8"/>
      </c>
    </row>
    <row r="116" spans="1:12" s="154" customFormat="1" ht="34.5" customHeight="1" thickBot="1">
      <c r="A116" s="114"/>
      <c r="B116" s="155" t="s">
        <v>31</v>
      </c>
      <c r="C116" s="156"/>
      <c r="D116" s="157">
        <f>SUM(D106:D115)</f>
        <v>6741715</v>
      </c>
      <c r="E116" s="157">
        <f>SUM(E107:E115)</f>
        <v>0</v>
      </c>
      <c r="F116" s="157">
        <f>SUM(F107:F115)</f>
        <v>0</v>
      </c>
      <c r="G116" s="157">
        <f>SUM(G106:G115)</f>
        <v>4313100</v>
      </c>
      <c r="H116" s="157">
        <f>SUM(H106:H115)</f>
        <v>8346945</v>
      </c>
      <c r="I116" s="158">
        <f>IF(D116=0,"",H116/D116)</f>
        <v>1.2381041025911064</v>
      </c>
      <c r="J116" s="159"/>
      <c r="K116" s="160"/>
      <c r="L116" s="161">
        <f>IF(G116=0,"",H116/G116)</f>
        <v>1.935254225499061</v>
      </c>
    </row>
    <row r="117" spans="1:12" ht="21.75" customHeight="1" hidden="1">
      <c r="A117" s="31"/>
      <c r="B117" s="70" t="s">
        <v>61</v>
      </c>
      <c r="C117" s="18"/>
      <c r="D117" s="61"/>
      <c r="E117" s="61">
        <v>6.801</v>
      </c>
      <c r="F117" s="61"/>
      <c r="G117" s="61"/>
      <c r="H117" s="61"/>
      <c r="I117" s="71" t="e">
        <f>H117/D117</f>
        <v>#DIV/0!</v>
      </c>
      <c r="J117" s="29"/>
      <c r="K117" s="15"/>
      <c r="L117" s="65" t="e">
        <f>H117/G117</f>
        <v>#DIV/0!</v>
      </c>
    </row>
    <row r="118" spans="1:12" ht="21.75" customHeight="1" hidden="1">
      <c r="A118" s="21"/>
      <c r="B118" s="33" t="s">
        <v>17</v>
      </c>
      <c r="C118" s="17"/>
      <c r="D118" s="63">
        <f>D116+D117</f>
        <v>6741715</v>
      </c>
      <c r="E118" s="63">
        <f>E116+E117</f>
        <v>6.801</v>
      </c>
      <c r="F118" s="63">
        <f>F116+F117</f>
        <v>0</v>
      </c>
      <c r="G118" s="63">
        <f>G116+G117</f>
        <v>4313100</v>
      </c>
      <c r="H118" s="63">
        <f>H116+H117</f>
        <v>8346945</v>
      </c>
      <c r="I118" s="12">
        <f>H118/D118</f>
        <v>1.2381041025911064</v>
      </c>
      <c r="J118" s="38">
        <f>J116+J117</f>
        <v>0</v>
      </c>
      <c r="K118" s="15"/>
      <c r="L118" s="46">
        <f>H118/G118</f>
        <v>1.935254225499061</v>
      </c>
    </row>
    <row r="119" spans="1:12" ht="21.75" customHeight="1" hidden="1" thickBot="1">
      <c r="A119" s="22"/>
      <c r="B119" s="19"/>
      <c r="C119" s="20"/>
      <c r="D119" s="62"/>
      <c r="E119" s="62"/>
      <c r="F119" s="62"/>
      <c r="G119" s="62"/>
      <c r="H119" s="62"/>
      <c r="I119" s="37"/>
      <c r="J119" s="28"/>
      <c r="K119" s="15"/>
      <c r="L119" s="47"/>
    </row>
    <row r="120" spans="1:12" ht="34.5" customHeight="1">
      <c r="A120" s="50"/>
      <c r="B120" s="51" t="s">
        <v>105</v>
      </c>
      <c r="C120" s="52"/>
      <c r="D120" s="52"/>
      <c r="E120" s="52"/>
      <c r="F120" s="52"/>
      <c r="G120" s="53"/>
      <c r="H120" s="54" t="s">
        <v>79</v>
      </c>
      <c r="I120" s="55"/>
      <c r="J120" s="56"/>
      <c r="K120" s="57"/>
      <c r="L120" s="58"/>
    </row>
    <row r="121" spans="1:12" ht="15.75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</row>
    <row r="122" spans="2:7" ht="15.75">
      <c r="B122" s="48"/>
      <c r="G122" s="49"/>
    </row>
  </sheetData>
  <sheetProtection/>
  <mergeCells count="14">
    <mergeCell ref="A2:E2"/>
    <mergeCell ref="D4:D6"/>
    <mergeCell ref="E4:E6"/>
    <mergeCell ref="A3:I3"/>
    <mergeCell ref="G4:G6"/>
    <mergeCell ref="A4:A5"/>
    <mergeCell ref="A121:L121"/>
    <mergeCell ref="L4:L6"/>
    <mergeCell ref="H1:L1"/>
    <mergeCell ref="H2:L2"/>
    <mergeCell ref="I4:I6"/>
    <mergeCell ref="J4:J6"/>
    <mergeCell ref="H4:H6"/>
    <mergeCell ref="B4:B6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nachorg</cp:lastModifiedBy>
  <cp:lastPrinted>2019-10-17T09:54:28Z</cp:lastPrinted>
  <dcterms:created xsi:type="dcterms:W3CDTF">2001-02-21T06:43:45Z</dcterms:created>
  <dcterms:modified xsi:type="dcterms:W3CDTF">2019-10-17T13:35:45Z</dcterms:modified>
  <cp:category/>
  <cp:version/>
  <cp:contentType/>
  <cp:contentStatus/>
</cp:coreProperties>
</file>